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2300" activeTab="2"/>
  </bookViews>
  <sheets>
    <sheet name="1-3" sheetId="3" r:id="rId1"/>
    <sheet name="19 день с сырниками для 1-3 лет" sheetId="6" r:id="rId2"/>
    <sheet name="3-7" sheetId="1" r:id="rId3"/>
    <sheet name="19 день с сырниками для 3-7 лет" sheetId="5" r:id="rId4"/>
  </sheets>
  <definedNames>
    <definedName name="_xlnm._FilterDatabase" localSheetId="0" hidden="1">'1-3'!$B$1:$B$609</definedName>
    <definedName name="_xlnm._FilterDatabase" localSheetId="2" hidden="1">'3-7'!$C$2:$C$560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G9"/>
  <c r="H9"/>
  <c r="E9"/>
  <c r="G9" i="1"/>
  <c r="H9"/>
  <c r="I9"/>
  <c r="F9"/>
  <c r="G339"/>
  <c r="H339"/>
  <c r="I339"/>
  <c r="F339"/>
  <c r="F366" i="3"/>
  <c r="G366"/>
  <c r="H366"/>
  <c r="E366"/>
  <c r="F301"/>
  <c r="G301"/>
  <c r="H301"/>
  <c r="E301"/>
  <c r="F180"/>
  <c r="G180"/>
  <c r="H180"/>
  <c r="E180"/>
  <c r="F49"/>
  <c r="G49"/>
  <c r="H49"/>
  <c r="E49"/>
  <c r="F26"/>
  <c r="G26"/>
  <c r="H26"/>
  <c r="E26"/>
  <c r="G245" i="1"/>
  <c r="H245"/>
  <c r="I245"/>
  <c r="F245"/>
  <c r="G235"/>
  <c r="H235"/>
  <c r="I235"/>
  <c r="F235"/>
  <c r="F255" i="3"/>
  <c r="G255"/>
  <c r="H255"/>
  <c r="E255"/>
  <c r="G136" i="1"/>
  <c r="H136"/>
  <c r="I136"/>
  <c r="F136"/>
  <c r="G107"/>
  <c r="H107"/>
  <c r="I107"/>
  <c r="F107"/>
  <c r="F150" i="3"/>
  <c r="G150"/>
  <c r="H150"/>
  <c r="E150"/>
  <c r="F115"/>
  <c r="G115"/>
  <c r="H115"/>
  <c r="E115"/>
  <c r="F26" i="5"/>
  <c r="G26"/>
  <c r="H26"/>
  <c r="E26"/>
  <c r="H25"/>
  <c r="F25"/>
  <c r="G25"/>
  <c r="E25"/>
  <c r="F26" i="6"/>
  <c r="G26"/>
  <c r="H26"/>
  <c r="E26"/>
  <c r="F25"/>
  <c r="G25"/>
  <c r="H25"/>
  <c r="E25"/>
  <c r="F578" i="3" l="1"/>
  <c r="G578"/>
  <c r="H578"/>
  <c r="E578"/>
  <c r="G531" i="1"/>
  <c r="H531"/>
  <c r="I531"/>
  <c r="F531"/>
  <c r="F601" i="3" l="1"/>
  <c r="G601"/>
  <c r="H601"/>
  <c r="E601"/>
  <c r="F590"/>
  <c r="G590"/>
  <c r="H590"/>
  <c r="E590"/>
  <c r="G541" i="1"/>
  <c r="H541"/>
  <c r="I541"/>
  <c r="F541"/>
  <c r="G552"/>
  <c r="H552"/>
  <c r="I552"/>
  <c r="F552"/>
  <c r="F510" i="3"/>
  <c r="G510"/>
  <c r="H510"/>
  <c r="E510"/>
  <c r="F500"/>
  <c r="G500"/>
  <c r="H500"/>
  <c r="E500"/>
  <c r="G470" i="1"/>
  <c r="H470"/>
  <c r="I470"/>
  <c r="F470"/>
  <c r="G460"/>
  <c r="H460"/>
  <c r="I460"/>
  <c r="F460"/>
  <c r="F456" i="3"/>
  <c r="G456"/>
  <c r="H456"/>
  <c r="E456"/>
  <c r="F440"/>
  <c r="G440"/>
  <c r="H440"/>
  <c r="E440"/>
  <c r="G421" i="1"/>
  <c r="H421"/>
  <c r="I421"/>
  <c r="F421"/>
  <c r="F378" i="3"/>
  <c r="G378"/>
  <c r="H378"/>
  <c r="E378"/>
  <c r="G350" i="1"/>
  <c r="H350"/>
  <c r="I350"/>
  <c r="F350"/>
  <c r="G332"/>
  <c r="H332"/>
  <c r="I332"/>
  <c r="F332"/>
  <c r="G216"/>
  <c r="H216"/>
  <c r="I216"/>
  <c r="F216"/>
  <c r="H357" i="3" l="1"/>
  <c r="H359" s="1"/>
  <c r="G357"/>
  <c r="G359" s="1"/>
  <c r="F357"/>
  <c r="F359" s="1"/>
  <c r="E357"/>
  <c r="E359" s="1"/>
  <c r="H449"/>
  <c r="G449"/>
  <c r="F449"/>
  <c r="E449"/>
  <c r="H481"/>
  <c r="G481"/>
  <c r="F481"/>
  <c r="E481"/>
  <c r="H547"/>
  <c r="H531"/>
  <c r="G531"/>
  <c r="F531"/>
  <c r="E531"/>
  <c r="H561" l="1"/>
  <c r="G561"/>
  <c r="F561"/>
  <c r="E561"/>
  <c r="H571"/>
  <c r="G571"/>
  <c r="F571"/>
  <c r="E571"/>
  <c r="H570"/>
  <c r="G570"/>
  <c r="F570"/>
  <c r="E570"/>
  <c r="H540"/>
  <c r="G540"/>
  <c r="F540"/>
  <c r="E540"/>
  <c r="H417"/>
  <c r="G417"/>
  <c r="F417"/>
  <c r="E417"/>
  <c r="H386"/>
  <c r="G386"/>
  <c r="F386"/>
  <c r="E386"/>
  <c r="H324"/>
  <c r="G324"/>
  <c r="F324"/>
  <c r="E324"/>
  <c r="E326" l="1"/>
  <c r="E388"/>
  <c r="G326"/>
  <c r="H326"/>
  <c r="H388"/>
  <c r="H419"/>
  <c r="H542"/>
  <c r="H548" s="1"/>
  <c r="E419"/>
  <c r="E542"/>
  <c r="E572"/>
  <c r="E579" s="1"/>
  <c r="F326"/>
  <c r="F388"/>
  <c r="F419"/>
  <c r="F542"/>
  <c r="F572"/>
  <c r="F579" s="1"/>
  <c r="G388"/>
  <c r="G419"/>
  <c r="G542"/>
  <c r="G572"/>
  <c r="G579" s="1"/>
  <c r="H572"/>
  <c r="H579" s="1"/>
  <c r="G547"/>
  <c r="F547"/>
  <c r="E547"/>
  <c r="H483"/>
  <c r="G483"/>
  <c r="F483"/>
  <c r="E483"/>
  <c r="H393"/>
  <c r="G393"/>
  <c r="F393"/>
  <c r="E393"/>
  <c r="H331"/>
  <c r="G331"/>
  <c r="F331"/>
  <c r="E331"/>
  <c r="H270"/>
  <c r="G270"/>
  <c r="F270"/>
  <c r="E270"/>
  <c r="H240"/>
  <c r="H234"/>
  <c r="H210"/>
  <c r="G210"/>
  <c r="F210"/>
  <c r="E210"/>
  <c r="H394" l="1"/>
  <c r="E394"/>
  <c r="E548"/>
  <c r="F394"/>
  <c r="F548"/>
  <c r="G394"/>
  <c r="G548"/>
  <c r="H193"/>
  <c r="G193"/>
  <c r="F193"/>
  <c r="E193"/>
  <c r="I81" i="1"/>
  <c r="I524"/>
  <c r="H524"/>
  <c r="G524"/>
  <c r="F524"/>
  <c r="I523"/>
  <c r="H523"/>
  <c r="G523"/>
  <c r="F523"/>
  <c r="F525" s="1"/>
  <c r="I514"/>
  <c r="H514"/>
  <c r="G514"/>
  <c r="F514"/>
  <c r="I488"/>
  <c r="I498"/>
  <c r="H498"/>
  <c r="G498"/>
  <c r="F498"/>
  <c r="I497"/>
  <c r="I499" s="1"/>
  <c r="H497"/>
  <c r="H499" s="1"/>
  <c r="G497"/>
  <c r="F497"/>
  <c r="F499" s="1"/>
  <c r="I444"/>
  <c r="H444"/>
  <c r="G444"/>
  <c r="F444"/>
  <c r="I443"/>
  <c r="I445" s="1"/>
  <c r="H443"/>
  <c r="H445" s="1"/>
  <c r="G443"/>
  <c r="F443"/>
  <c r="F445" s="1"/>
  <c r="I415"/>
  <c r="H415"/>
  <c r="G415"/>
  <c r="F415"/>
  <c r="I414"/>
  <c r="H414"/>
  <c r="G414"/>
  <c r="F414"/>
  <c r="I386"/>
  <c r="H386"/>
  <c r="G386"/>
  <c r="F386"/>
  <c r="I385"/>
  <c r="I387" s="1"/>
  <c r="H385"/>
  <c r="H387" s="1"/>
  <c r="G385"/>
  <c r="F385"/>
  <c r="F387" s="1"/>
  <c r="I504"/>
  <c r="H504"/>
  <c r="G504"/>
  <c r="F504"/>
  <c r="I359"/>
  <c r="H359"/>
  <c r="G359"/>
  <c r="F359"/>
  <c r="I358"/>
  <c r="H358"/>
  <c r="G358"/>
  <c r="G360" s="1"/>
  <c r="F358"/>
  <c r="I365"/>
  <c r="H365"/>
  <c r="G365"/>
  <c r="F365"/>
  <c r="I300"/>
  <c r="H300"/>
  <c r="G300"/>
  <c r="F300"/>
  <c r="I299"/>
  <c r="I301" s="1"/>
  <c r="H299"/>
  <c r="H301" s="1"/>
  <c r="G299"/>
  <c r="G301" s="1"/>
  <c r="F299"/>
  <c r="F301" s="1"/>
  <c r="I306"/>
  <c r="H306"/>
  <c r="G306"/>
  <c r="F306"/>
  <c r="I250"/>
  <c r="H250"/>
  <c r="H251" s="1"/>
  <c r="G250"/>
  <c r="I244"/>
  <c r="H244"/>
  <c r="G244"/>
  <c r="F244"/>
  <c r="I243"/>
  <c r="H243"/>
  <c r="G243"/>
  <c r="F243"/>
  <c r="I195"/>
  <c r="H195"/>
  <c r="G195"/>
  <c r="F195"/>
  <c r="I188"/>
  <c r="H188"/>
  <c r="G188"/>
  <c r="F188"/>
  <c r="I187"/>
  <c r="I189" s="1"/>
  <c r="H187"/>
  <c r="G187"/>
  <c r="F187"/>
  <c r="I74"/>
  <c r="H74"/>
  <c r="G74"/>
  <c r="F74"/>
  <c r="I75"/>
  <c r="H75"/>
  <c r="G75"/>
  <c r="F75"/>
  <c r="H265" i="3"/>
  <c r="H271" s="1"/>
  <c r="G265"/>
  <c r="G271" s="1"/>
  <c r="F265"/>
  <c r="F271" s="1"/>
  <c r="E265"/>
  <c r="E271" s="1"/>
  <c r="G240"/>
  <c r="F240"/>
  <c r="E240"/>
  <c r="G234"/>
  <c r="F234"/>
  <c r="E234"/>
  <c r="H224"/>
  <c r="H241" s="1"/>
  <c r="G224"/>
  <c r="F224"/>
  <c r="E224"/>
  <c r="H204"/>
  <c r="G204"/>
  <c r="F204"/>
  <c r="E204"/>
  <c r="H174"/>
  <c r="G174"/>
  <c r="F174"/>
  <c r="E174"/>
  <c r="H164"/>
  <c r="H181" s="1"/>
  <c r="G164"/>
  <c r="F164"/>
  <c r="E164"/>
  <c r="H143"/>
  <c r="G143"/>
  <c r="F143"/>
  <c r="E143"/>
  <c r="H132"/>
  <c r="G132"/>
  <c r="F132"/>
  <c r="E132"/>
  <c r="H110"/>
  <c r="G110"/>
  <c r="F110"/>
  <c r="E110"/>
  <c r="H99"/>
  <c r="G99"/>
  <c r="G116" s="1"/>
  <c r="F99"/>
  <c r="F116" s="1"/>
  <c r="E99"/>
  <c r="H80"/>
  <c r="G80"/>
  <c r="F80"/>
  <c r="E80"/>
  <c r="H69"/>
  <c r="G69"/>
  <c r="F69"/>
  <c r="E69"/>
  <c r="H55"/>
  <c r="G55"/>
  <c r="F55"/>
  <c r="E55"/>
  <c r="H38"/>
  <c r="G38"/>
  <c r="F38"/>
  <c r="E38"/>
  <c r="H19"/>
  <c r="G19"/>
  <c r="G27" s="1"/>
  <c r="F19"/>
  <c r="E19"/>
  <c r="F250" i="1" l="1"/>
  <c r="F251" s="1"/>
  <c r="G251"/>
  <c r="E27" i="3"/>
  <c r="F27"/>
  <c r="F360" i="1"/>
  <c r="F366" s="1"/>
  <c r="F189"/>
  <c r="H116" i="3"/>
  <c r="G189" i="1"/>
  <c r="H360"/>
  <c r="H366" s="1"/>
  <c r="G525"/>
  <c r="G532" s="1"/>
  <c r="H189"/>
  <c r="I360"/>
  <c r="I366" s="1"/>
  <c r="I525"/>
  <c r="G366"/>
  <c r="G387"/>
  <c r="G445"/>
  <c r="G499"/>
  <c r="I505"/>
  <c r="F181" i="3"/>
  <c r="E116"/>
  <c r="I76" i="1"/>
  <c r="I532"/>
  <c r="F532"/>
  <c r="H525"/>
  <c r="H532" s="1"/>
  <c r="G85" i="3"/>
  <c r="G86" s="1"/>
  <c r="H85"/>
  <c r="H86" s="1"/>
  <c r="E85"/>
  <c r="E86" s="1"/>
  <c r="F85"/>
  <c r="F86" s="1"/>
  <c r="G181"/>
  <c r="H211"/>
  <c r="H151"/>
  <c r="H56"/>
  <c r="F211"/>
  <c r="H27"/>
  <c r="E241"/>
  <c r="G241"/>
  <c r="F241"/>
  <c r="E181"/>
  <c r="G211"/>
  <c r="F151"/>
  <c r="G151"/>
  <c r="F56"/>
  <c r="G56"/>
  <c r="E56"/>
  <c r="E151"/>
  <c r="E211"/>
  <c r="H608" l="1"/>
  <c r="H609" s="1"/>
  <c r="G608"/>
  <c r="G609" s="1"/>
  <c r="F608"/>
  <c r="F609" s="1"/>
  <c r="E608"/>
  <c r="E609" s="1"/>
  <c r="H516"/>
  <c r="H517" s="1"/>
  <c r="G516"/>
  <c r="G517" s="1"/>
  <c r="F516"/>
  <c r="F517" s="1"/>
  <c r="E516"/>
  <c r="E517" s="1"/>
  <c r="H488"/>
  <c r="G488"/>
  <c r="F488"/>
  <c r="E488"/>
  <c r="H472"/>
  <c r="H489" s="1"/>
  <c r="G472"/>
  <c r="G489" s="1"/>
  <c r="F472"/>
  <c r="F489" s="1"/>
  <c r="E472"/>
  <c r="H451"/>
  <c r="H457" s="1"/>
  <c r="G451"/>
  <c r="G457" s="1"/>
  <c r="F451"/>
  <c r="F457" s="1"/>
  <c r="E451"/>
  <c r="E457" s="1"/>
  <c r="H424"/>
  <c r="G424"/>
  <c r="F424"/>
  <c r="E424"/>
  <c r="H409"/>
  <c r="G409"/>
  <c r="F409"/>
  <c r="E409"/>
  <c r="H347"/>
  <c r="H367" s="1"/>
  <c r="G347"/>
  <c r="G367" s="1"/>
  <c r="F347"/>
  <c r="F367" s="1"/>
  <c r="E347"/>
  <c r="E367" s="1"/>
  <c r="H315"/>
  <c r="H332" s="1"/>
  <c r="G315"/>
  <c r="G332" s="1"/>
  <c r="F315"/>
  <c r="F332" s="1"/>
  <c r="E315"/>
  <c r="E332" s="1"/>
  <c r="H295"/>
  <c r="G295"/>
  <c r="F295"/>
  <c r="E295"/>
  <c r="H284"/>
  <c r="G284"/>
  <c r="F284"/>
  <c r="E284"/>
  <c r="E489" l="1"/>
  <c r="E425"/>
  <c r="F425"/>
  <c r="G425"/>
  <c r="H425"/>
  <c r="E302"/>
  <c r="F302"/>
  <c r="G302"/>
  <c r="H302"/>
  <c r="G559" i="1"/>
  <c r="G560" s="1"/>
  <c r="H559"/>
  <c r="H560" s="1"/>
  <c r="I559"/>
  <c r="I560" s="1"/>
  <c r="F559"/>
  <c r="F560" s="1"/>
  <c r="G488"/>
  <c r="G505" s="1"/>
  <c r="H488"/>
  <c r="H505" s="1"/>
  <c r="F488"/>
  <c r="F505" s="1"/>
  <c r="G434"/>
  <c r="H434"/>
  <c r="I434"/>
  <c r="F434"/>
  <c r="G450"/>
  <c r="H450"/>
  <c r="I450"/>
  <c r="F450"/>
  <c r="G416"/>
  <c r="H416"/>
  <c r="I416"/>
  <c r="F416"/>
  <c r="G392"/>
  <c r="H392"/>
  <c r="I392"/>
  <c r="F392"/>
  <c r="G290"/>
  <c r="G307" s="1"/>
  <c r="H290"/>
  <c r="H307" s="1"/>
  <c r="I290"/>
  <c r="I307" s="1"/>
  <c r="F290"/>
  <c r="F307" s="1"/>
  <c r="G320"/>
  <c r="G340" s="1"/>
  <c r="H320"/>
  <c r="H340" s="1"/>
  <c r="I320"/>
  <c r="I340" s="1"/>
  <c r="F320"/>
  <c r="F340" s="1"/>
  <c r="G279"/>
  <c r="H279"/>
  <c r="I279"/>
  <c r="F279"/>
  <c r="G167"/>
  <c r="H167"/>
  <c r="I167"/>
  <c r="F167"/>
  <c r="G55"/>
  <c r="H55"/>
  <c r="I55"/>
  <c r="F55"/>
  <c r="G49"/>
  <c r="H49"/>
  <c r="I49"/>
  <c r="F49"/>
  <c r="G102"/>
  <c r="H102"/>
  <c r="I102"/>
  <c r="F102"/>
  <c r="G91"/>
  <c r="H91"/>
  <c r="H108" s="1"/>
  <c r="I91"/>
  <c r="F91"/>
  <c r="G65"/>
  <c r="H65"/>
  <c r="I65"/>
  <c r="F65"/>
  <c r="G37"/>
  <c r="H37"/>
  <c r="I37"/>
  <c r="F37"/>
  <c r="F108" l="1"/>
  <c r="I108"/>
  <c r="G451"/>
  <c r="G108"/>
  <c r="F451"/>
  <c r="I451"/>
  <c r="H451"/>
  <c r="G272"/>
  <c r="H272"/>
  <c r="I272"/>
  <c r="F272"/>
  <c r="G222"/>
  <c r="H222"/>
  <c r="I222"/>
  <c r="F222"/>
  <c r="G206"/>
  <c r="G223" s="1"/>
  <c r="H206"/>
  <c r="H223" s="1"/>
  <c r="I206"/>
  <c r="F206"/>
  <c r="G160"/>
  <c r="H160"/>
  <c r="I160"/>
  <c r="F160"/>
  <c r="G118"/>
  <c r="H118"/>
  <c r="I118"/>
  <c r="F118"/>
  <c r="G129"/>
  <c r="H129"/>
  <c r="I129"/>
  <c r="F129"/>
  <c r="G76"/>
  <c r="H76"/>
  <c r="I82"/>
  <c r="F76"/>
  <c r="G19"/>
  <c r="H19"/>
  <c r="I19"/>
  <c r="F19"/>
  <c r="I223" l="1"/>
  <c r="F223"/>
  <c r="F137"/>
  <c r="I137"/>
  <c r="H137"/>
  <c r="G137"/>
  <c r="G476"/>
  <c r="G477" s="1"/>
  <c r="H476"/>
  <c r="H477" s="1"/>
  <c r="I476"/>
  <c r="I477" s="1"/>
  <c r="F476"/>
  <c r="F477" s="1"/>
  <c r="G405"/>
  <c r="G422" s="1"/>
  <c r="H405"/>
  <c r="H422" s="1"/>
  <c r="I405"/>
  <c r="I422" s="1"/>
  <c r="F405"/>
  <c r="F422" s="1"/>
  <c r="G377"/>
  <c r="G393" s="1"/>
  <c r="H377"/>
  <c r="H393" s="1"/>
  <c r="I377"/>
  <c r="I393" s="1"/>
  <c r="F377"/>
  <c r="F393" s="1"/>
  <c r="G261"/>
  <c r="H261"/>
  <c r="I261"/>
  <c r="I280" s="1"/>
  <c r="F261"/>
  <c r="I251"/>
  <c r="G178"/>
  <c r="G196" s="1"/>
  <c r="H178"/>
  <c r="H196" s="1"/>
  <c r="I178"/>
  <c r="I196" s="1"/>
  <c r="F178"/>
  <c r="F196" s="1"/>
  <c r="G150"/>
  <c r="G168" s="1"/>
  <c r="H150"/>
  <c r="H168" s="1"/>
  <c r="I150"/>
  <c r="I168" s="1"/>
  <c r="F150"/>
  <c r="F168" s="1"/>
  <c r="G56"/>
  <c r="H56"/>
  <c r="I56"/>
  <c r="F56"/>
  <c r="G27" l="1"/>
  <c r="G28" s="1"/>
  <c r="H27"/>
  <c r="H28" s="1"/>
  <c r="I27"/>
  <c r="I28" s="1"/>
  <c r="F27"/>
  <c r="F28" s="1"/>
</calcChain>
</file>

<file path=xl/sharedStrings.xml><?xml version="1.0" encoding="utf-8"?>
<sst xmlns="http://schemas.openxmlformats.org/spreadsheetml/2006/main" count="1808" uniqueCount="252">
  <si>
    <t>1 день</t>
  </si>
  <si>
    <t>Прием пищи</t>
  </si>
  <si>
    <t>№ ТК</t>
  </si>
  <si>
    <t xml:space="preserve">Наименование блюда </t>
  </si>
  <si>
    <t>Вес блюда</t>
  </si>
  <si>
    <t>Пищевые вещества</t>
  </si>
  <si>
    <t>Завтрак</t>
  </si>
  <si>
    <t>Бутерброд с маслом и сыром</t>
  </si>
  <si>
    <t>Энергетическая ценность</t>
  </si>
  <si>
    <t>Итого завтрак</t>
  </si>
  <si>
    <t>2-й завтрак</t>
  </si>
  <si>
    <t>Молоко кипяченое</t>
  </si>
  <si>
    <t>Итого 2-й завтрак</t>
  </si>
  <si>
    <t>Обед</t>
  </si>
  <si>
    <t>Маринад овощной</t>
  </si>
  <si>
    <t>Щи из свежей капусты со сметаной, с мясом</t>
  </si>
  <si>
    <t>Плов с мясом</t>
  </si>
  <si>
    <t>Компот из сухофруктов</t>
  </si>
  <si>
    <t>ГП</t>
  </si>
  <si>
    <t>Хлеб пшеничный</t>
  </si>
  <si>
    <t>Хлеб ржаной</t>
  </si>
  <si>
    <t>Итого обед</t>
  </si>
  <si>
    <t>Уплотненный полдник</t>
  </si>
  <si>
    <t>Рыбные тефтели</t>
  </si>
  <si>
    <t>Пюре картофельное</t>
  </si>
  <si>
    <t>Чай с молоком</t>
  </si>
  <si>
    <t>Итого уплотненный полдник</t>
  </si>
  <si>
    <t>ИТОГО ЗА 1 ДЕНЬ</t>
  </si>
  <si>
    <t>2 день</t>
  </si>
  <si>
    <t>Белки</t>
  </si>
  <si>
    <t>Жиры</t>
  </si>
  <si>
    <t>Углеводы</t>
  </si>
  <si>
    <t>Какао с молоком</t>
  </si>
  <si>
    <t>Напиток из шиповника</t>
  </si>
  <si>
    <t>Кисель из свежих ягод</t>
  </si>
  <si>
    <t>Суп «Волна» со сметаной, с мясом птицы</t>
  </si>
  <si>
    <t xml:space="preserve">Каша перловая рассыпчатая </t>
  </si>
  <si>
    <t xml:space="preserve">Картофельная запеканка с мясом </t>
  </si>
  <si>
    <t>Чай с сахаром</t>
  </si>
  <si>
    <t>3 день</t>
  </si>
  <si>
    <t>Наименование блюда</t>
  </si>
  <si>
    <t>Вес порции</t>
  </si>
  <si>
    <t>Чай с лимоном</t>
  </si>
  <si>
    <t>Бутерброд с маслом</t>
  </si>
  <si>
    <t>Икра кабачковая</t>
  </si>
  <si>
    <t>Голень куриная запеченая</t>
  </si>
  <si>
    <t>Борщ с капустой свежей со сметаной, с мясом</t>
  </si>
  <si>
    <t xml:space="preserve">Макаронные изделия отварные </t>
  </si>
  <si>
    <t>Сок обогащенный</t>
  </si>
  <si>
    <t>Запеканка творожная с изюмом</t>
  </si>
  <si>
    <t>Кофейный напиток с молоком</t>
  </si>
  <si>
    <t>Булочка домашняя</t>
  </si>
  <si>
    <t>4 день</t>
  </si>
  <si>
    <t>ИТОГО 2 ДЕНЬ</t>
  </si>
  <si>
    <t>ИТОГО 3 ДЕНЬ</t>
  </si>
  <si>
    <t>Компот из плодов консервированных</t>
  </si>
  <si>
    <t>Салат "Полевой"</t>
  </si>
  <si>
    <t>Сложный гарнир</t>
  </si>
  <si>
    <t>Рис отварной с овощами</t>
  </si>
  <si>
    <t>ИТОГО 4 ДЕНЬ</t>
  </si>
  <si>
    <t>5 день</t>
  </si>
  <si>
    <t xml:space="preserve">Обед </t>
  </si>
  <si>
    <t>Гуляш</t>
  </si>
  <si>
    <t>Запеканка из творога с молоком сгущенным</t>
  </si>
  <si>
    <t>170/20</t>
  </si>
  <si>
    <t>ИТОГО 5 ДЕНЬ</t>
  </si>
  <si>
    <t>6 день</t>
  </si>
  <si>
    <t>Вода бутилированная</t>
  </si>
  <si>
    <t>Салат из свеклы с чесноком и сыром</t>
  </si>
  <si>
    <t>Винегрет овощной</t>
  </si>
  <si>
    <t>200/10</t>
  </si>
  <si>
    <t>ИТОГО 6 ДЕНЬ</t>
  </si>
  <si>
    <t>7 день</t>
  </si>
  <si>
    <t>Макаронные изделия отварные</t>
  </si>
  <si>
    <t>Салат "Рубин"</t>
  </si>
  <si>
    <t>Рассольник ленинградский со сметаной, с мясом</t>
  </si>
  <si>
    <t>206/8</t>
  </si>
  <si>
    <t>Горошек зеленый</t>
  </si>
  <si>
    <t>ИТОГО 7 ДЕНЬ</t>
  </si>
  <si>
    <t xml:space="preserve">Омлет натуральный </t>
  </si>
  <si>
    <t>8 день</t>
  </si>
  <si>
    <t>Суп крестьянский с крупой с мясными консервами</t>
  </si>
  <si>
    <t>Голубцы ленивые в сметанном соусе</t>
  </si>
  <si>
    <t>Гренки с сыром</t>
  </si>
  <si>
    <t>ИТОГО 8 ДЕНЬ</t>
  </si>
  <si>
    <t>9 день</t>
  </si>
  <si>
    <t>Суп молочный с макаронными изделиями</t>
  </si>
  <si>
    <t>Салат с кальмарами "Морской"</t>
  </si>
  <si>
    <t>Суп шахтерский со сметаной, с мясом</t>
  </si>
  <si>
    <t>200/6</t>
  </si>
  <si>
    <t>Жаркое по-домашнему</t>
  </si>
  <si>
    <t>Лимонный напиток</t>
  </si>
  <si>
    <t>Вареники ленивые  с маслом сливочным</t>
  </si>
  <si>
    <t>150/5</t>
  </si>
  <si>
    <t>ИТОГО 9 ДЕНЬ</t>
  </si>
  <si>
    <t>10 день</t>
  </si>
  <si>
    <t>Каша "Рябчик"</t>
  </si>
  <si>
    <t>Салат «Овощная мозайка»</t>
  </si>
  <si>
    <t>ИТОГО 10 ДЕНЬ</t>
  </si>
  <si>
    <t>11 день</t>
  </si>
  <si>
    <t>Щи с курицей, со сметаной</t>
  </si>
  <si>
    <t>Макароны, запеченные с сыром</t>
  </si>
  <si>
    <t>Булочка дорожная</t>
  </si>
  <si>
    <t>ИТОГО 11 ДЕНЬ</t>
  </si>
  <si>
    <t>12 день</t>
  </si>
  <si>
    <t xml:space="preserve">Тефтели из говядины </t>
  </si>
  <si>
    <t>ИТОГО 12 ДЕНЬ</t>
  </si>
  <si>
    <t>13 день</t>
  </si>
  <si>
    <t>Яйцо отварное</t>
  </si>
  <si>
    <t>Картофельное пюре</t>
  </si>
  <si>
    <t>ИТОГО 13 ДЕНЬ</t>
  </si>
  <si>
    <t>14 день</t>
  </si>
  <si>
    <t>170/26</t>
  </si>
  <si>
    <t>Салат из моркови с зеленым горошком</t>
  </si>
  <si>
    <t>Суп с мясными фрикадельками</t>
  </si>
  <si>
    <t xml:space="preserve">Кофейный напиток на сгущенном молоке </t>
  </si>
  <si>
    <t>ИТОГО 14 ДЕНЬ</t>
  </si>
  <si>
    <t>15 день</t>
  </si>
  <si>
    <t>Плов с сухофруктами</t>
  </si>
  <si>
    <t>ИТОГО 15 ДЕНЬ</t>
  </si>
  <si>
    <t>16 день</t>
  </si>
  <si>
    <t>Лечо</t>
  </si>
  <si>
    <t>ИТОГО 16 ДЕНЬ</t>
  </si>
  <si>
    <t>17 день</t>
  </si>
  <si>
    <t>Салат из морской капусты с яйцом</t>
  </si>
  <si>
    <t>ИТОГО 17 ДЕНЬ</t>
  </si>
  <si>
    <t>18 день</t>
  </si>
  <si>
    <t>Бефстроганов из куриного филе</t>
  </si>
  <si>
    <t>Макаронные изделия, запеченные с сыром</t>
  </si>
  <si>
    <t>ИТОГО 18 ДЕНЬ</t>
  </si>
  <si>
    <t>19 день</t>
  </si>
  <si>
    <t xml:space="preserve">Кофейный напиток с молоком </t>
  </si>
  <si>
    <t>Биточки из говядины в соусе</t>
  </si>
  <si>
    <t>80/40</t>
  </si>
  <si>
    <t>Итого 19 день</t>
  </si>
  <si>
    <t>20 день</t>
  </si>
  <si>
    <t>Салат из соленых огурцов с луком</t>
  </si>
  <si>
    <t>Рыба, тушеная в соусе</t>
  </si>
  <si>
    <t>80/30</t>
  </si>
  <si>
    <t>Картофель отварной</t>
  </si>
  <si>
    <t>Итого 20 день</t>
  </si>
  <si>
    <t>Каша гречневая на молоке с маслом сливочным</t>
  </si>
  <si>
    <t xml:space="preserve">Суп «Харчо» со сметаной, с мясом </t>
  </si>
  <si>
    <t>Печень «по-строгановски»</t>
  </si>
  <si>
    <t>Рыба по-польски</t>
  </si>
  <si>
    <t>Салат из моркови с кукурузой консервированной</t>
  </si>
  <si>
    <t>Суп – уха с рыбой</t>
  </si>
  <si>
    <t xml:space="preserve">Суп картофельный с макаронными изделиями, с говядиной тушеной </t>
  </si>
  <si>
    <t>Фрукты</t>
  </si>
  <si>
    <t>Котлеты из говядины</t>
  </si>
  <si>
    <t>Печенье злаковое</t>
  </si>
  <si>
    <t>Фрукты свежие</t>
  </si>
  <si>
    <t>Кисель из свежемороженых ягод</t>
  </si>
  <si>
    <t>Кисломолочный напиток</t>
  </si>
  <si>
    <t>Соус красный основной</t>
  </si>
  <si>
    <t>Напиток витаминизированный "Витошка"</t>
  </si>
  <si>
    <t>Напиток из свежемороженых ягод</t>
  </si>
  <si>
    <t>Сушка на сметане</t>
  </si>
  <si>
    <t xml:space="preserve">Бигус с птицей </t>
  </si>
  <si>
    <t>Горошница</t>
  </si>
  <si>
    <t>Кондитерские изделия</t>
  </si>
  <si>
    <t>Бутерброд с повидлом или джемом</t>
  </si>
  <si>
    <t>Кофейный напиток на молоке</t>
  </si>
  <si>
    <t xml:space="preserve">Кондитерские изделия </t>
  </si>
  <si>
    <t>Котлеты куриные</t>
  </si>
  <si>
    <t>Капуста тушеная</t>
  </si>
  <si>
    <t>Котлеты рыбные</t>
  </si>
  <si>
    <t>Овощи консервированные или свежие</t>
  </si>
  <si>
    <t>Бефстроганов</t>
  </si>
  <si>
    <t>Булочка «Татарочка» с курагой</t>
  </si>
  <si>
    <t>Каша «Дружба»</t>
  </si>
  <si>
    <t>Пирожок печеный с печенью</t>
  </si>
  <si>
    <t>Суп с домашней лапшой с мясом птицы</t>
  </si>
  <si>
    <t>Рыба по-русски с картофелем</t>
  </si>
  <si>
    <t>200/6/10</t>
  </si>
  <si>
    <t>Оладьи со сгущенным молоком</t>
  </si>
  <si>
    <t>Соус молочный</t>
  </si>
  <si>
    <t>200/6/8</t>
  </si>
  <si>
    <t>Свекольник со сметаной, с мясом</t>
  </si>
  <si>
    <t>Суп картофельный с бобовыми, с мясом и гренками из пшеничного хлеба</t>
  </si>
  <si>
    <t>200/8/25</t>
  </si>
  <si>
    <t>200/40</t>
  </si>
  <si>
    <t>130/20</t>
  </si>
  <si>
    <t>50</t>
  </si>
  <si>
    <t>124/5</t>
  </si>
  <si>
    <t>110/15</t>
  </si>
  <si>
    <t>120/5/15</t>
  </si>
  <si>
    <t>60/25</t>
  </si>
  <si>
    <t>60/20</t>
  </si>
  <si>
    <t>Каша пшенная молочная с фруктами</t>
  </si>
  <si>
    <t>43/44</t>
  </si>
  <si>
    <t>48</t>
  </si>
  <si>
    <t>Твороженник песочный</t>
  </si>
  <si>
    <t>Каша ячневая молочная жидкая с фруктами</t>
  </si>
  <si>
    <t>Каша овсяная из «Геркулеса» жидкая с фруктами</t>
  </si>
  <si>
    <t>Каша пшенная молочная жидкая с фруктами</t>
  </si>
  <si>
    <t xml:space="preserve">Каша гречневая на молоке с маслом сливочным </t>
  </si>
  <si>
    <t>Кофейный напиток на  молоке</t>
  </si>
  <si>
    <t>120/4/5</t>
  </si>
  <si>
    <t>Каша пшенная молочная жидкая  с фруктами</t>
  </si>
  <si>
    <t>120/4/6</t>
  </si>
  <si>
    <t xml:space="preserve">    </t>
  </si>
  <si>
    <t>120/4</t>
  </si>
  <si>
    <t>Каша "Дружба"</t>
  </si>
  <si>
    <t>50/20</t>
  </si>
  <si>
    <t>120/5</t>
  </si>
  <si>
    <t>Суфле из печени</t>
  </si>
  <si>
    <t>160/25</t>
  </si>
  <si>
    <t>130/3</t>
  </si>
  <si>
    <t>Итого 9 день</t>
  </si>
  <si>
    <t>Кондитерское изделие</t>
  </si>
  <si>
    <t>25\5\7</t>
  </si>
  <si>
    <t xml:space="preserve">Каша манная молочная жидкая </t>
  </si>
  <si>
    <t>150/30</t>
  </si>
  <si>
    <t>Рулет из мяса птицы с луком и яйцом</t>
  </si>
  <si>
    <t>Суп крестьянский с крупой с мясом говядины</t>
  </si>
  <si>
    <t>Салат с кальмарами "Морской" с яблоком</t>
  </si>
  <si>
    <t>Рулет с мясом птицы с луком и яйцом</t>
  </si>
  <si>
    <t>Зеленый горошек консервированный</t>
  </si>
  <si>
    <t xml:space="preserve">Каша "Дружба" </t>
  </si>
  <si>
    <t xml:space="preserve">Суп картофельный с клецками, с мясом </t>
  </si>
  <si>
    <t>Суп картофельный с мясными фрикадельками</t>
  </si>
  <si>
    <t xml:space="preserve">Запеканка творожная с изюмом со сгущенным молоком </t>
  </si>
  <si>
    <t>Салат из соленых огурцов  (свежих) с луком</t>
  </si>
  <si>
    <t>66/112</t>
  </si>
  <si>
    <t>210/25</t>
  </si>
  <si>
    <t>100/20</t>
  </si>
  <si>
    <t>80/10</t>
  </si>
  <si>
    <t>30/6</t>
  </si>
  <si>
    <t>30/5/7</t>
  </si>
  <si>
    <t>Суп картофельный с клецками, с мясом</t>
  </si>
  <si>
    <t>30/5/10</t>
  </si>
  <si>
    <t>30/5</t>
  </si>
  <si>
    <t>30/12</t>
  </si>
  <si>
    <t>30\6</t>
  </si>
  <si>
    <t>30\10</t>
  </si>
  <si>
    <t>30\5\7</t>
  </si>
  <si>
    <t>30/10</t>
  </si>
  <si>
    <t>Суп с пшенкой и мясом</t>
  </si>
  <si>
    <t>206/5</t>
  </si>
  <si>
    <t>206/10</t>
  </si>
  <si>
    <t>150/20</t>
  </si>
  <si>
    <t>Чай без сахара</t>
  </si>
  <si>
    <t>Сырники из творога с сметаной</t>
  </si>
  <si>
    <t>Сырники из творога со сметаной</t>
  </si>
  <si>
    <t>Икра морковная</t>
  </si>
  <si>
    <t>30\5\10</t>
  </si>
  <si>
    <t xml:space="preserve">               </t>
  </si>
  <si>
    <t>20/21</t>
  </si>
  <si>
    <t>20\21</t>
  </si>
  <si>
    <t>Каша молочная пшенная жидкая с фруктами</t>
  </si>
  <si>
    <t xml:space="preserve">Каша "Рябчик"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</si>
</sst>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0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9"/>
  <sheetViews>
    <sheetView topLeftCell="A502" zoomScaleNormal="100" workbookViewId="0">
      <selection activeCell="L444" sqref="L444"/>
    </sheetView>
  </sheetViews>
  <sheetFormatPr defaultRowHeight="15"/>
  <cols>
    <col min="1" max="1" width="15.28515625" customWidth="1"/>
    <col min="3" max="3" width="34.7109375" customWidth="1"/>
    <col min="4" max="4" width="11.42578125" bestFit="1" customWidth="1"/>
    <col min="5" max="6" width="9.140625" customWidth="1"/>
    <col min="7" max="7" width="10.140625" customWidth="1"/>
    <col min="8" max="8" width="15.85546875" customWidth="1"/>
  </cols>
  <sheetData>
    <row r="1" spans="1:8">
      <c r="A1" s="10"/>
      <c r="B1" s="10"/>
      <c r="C1" s="10"/>
      <c r="D1" s="10"/>
      <c r="E1" s="10"/>
      <c r="F1" s="10"/>
      <c r="G1" s="10"/>
      <c r="H1" s="10"/>
    </row>
    <row r="2" spans="1:8">
      <c r="A2" s="55" t="s">
        <v>0</v>
      </c>
      <c r="B2" s="68"/>
      <c r="C2" s="68"/>
      <c r="D2" s="68"/>
      <c r="E2" s="68"/>
      <c r="F2" s="68"/>
      <c r="G2" s="68"/>
      <c r="H2" s="69"/>
    </row>
    <row r="3" spans="1:8">
      <c r="A3" s="46" t="s">
        <v>1</v>
      </c>
      <c r="B3" s="46" t="s">
        <v>2</v>
      </c>
      <c r="C3" s="46" t="s">
        <v>3</v>
      </c>
      <c r="D3" s="46" t="s">
        <v>4</v>
      </c>
      <c r="E3" s="52" t="s">
        <v>5</v>
      </c>
      <c r="F3" s="53"/>
      <c r="G3" s="54"/>
      <c r="H3" s="46" t="s">
        <v>8</v>
      </c>
    </row>
    <row r="4" spans="1:8">
      <c r="A4" s="47"/>
      <c r="B4" s="47"/>
      <c r="C4" s="47"/>
      <c r="D4" s="47"/>
      <c r="E4" s="4" t="s">
        <v>29</v>
      </c>
      <c r="F4" s="4" t="s">
        <v>30</v>
      </c>
      <c r="G4" s="4" t="s">
        <v>31</v>
      </c>
      <c r="H4" s="47"/>
    </row>
    <row r="5" spans="1:8" ht="30">
      <c r="A5" s="46" t="s">
        <v>6</v>
      </c>
      <c r="B5" s="4">
        <v>1</v>
      </c>
      <c r="C5" s="4" t="s">
        <v>86</v>
      </c>
      <c r="D5" s="4">
        <v>150</v>
      </c>
      <c r="E5" s="4">
        <v>5.01</v>
      </c>
      <c r="F5" s="4">
        <v>5.5</v>
      </c>
      <c r="G5" s="4">
        <v>16.39</v>
      </c>
      <c r="H5" s="4">
        <v>134.25</v>
      </c>
    </row>
    <row r="6" spans="1:8">
      <c r="A6" s="51"/>
      <c r="B6" s="31">
        <v>57</v>
      </c>
      <c r="C6" s="31" t="s">
        <v>108</v>
      </c>
      <c r="D6" s="31">
        <v>40</v>
      </c>
      <c r="E6" s="31">
        <v>5.0999999999999996</v>
      </c>
      <c r="F6" s="31">
        <v>4.5999999999999996</v>
      </c>
      <c r="G6" s="31">
        <v>0.3</v>
      </c>
      <c r="H6" s="31">
        <v>63</v>
      </c>
    </row>
    <row r="7" spans="1:8">
      <c r="A7" s="51"/>
      <c r="B7" s="4">
        <v>2</v>
      </c>
      <c r="C7" s="4" t="s">
        <v>7</v>
      </c>
      <c r="D7" s="8" t="s">
        <v>229</v>
      </c>
      <c r="E7" s="4">
        <v>3</v>
      </c>
      <c r="F7" s="4">
        <v>5.62</v>
      </c>
      <c r="G7" s="4">
        <v>17.28</v>
      </c>
      <c r="H7" s="4">
        <v>131.69999999999999</v>
      </c>
    </row>
    <row r="8" spans="1:8">
      <c r="A8" s="47"/>
      <c r="B8" s="4">
        <v>3</v>
      </c>
      <c r="C8" s="4" t="s">
        <v>197</v>
      </c>
      <c r="D8" s="4">
        <v>150</v>
      </c>
      <c r="E8" s="4">
        <v>2.2000000000000002</v>
      </c>
      <c r="F8" s="4">
        <v>2.92</v>
      </c>
      <c r="G8" s="4">
        <v>13.17</v>
      </c>
      <c r="H8" s="4">
        <v>87.76</v>
      </c>
    </row>
    <row r="9" spans="1:8">
      <c r="A9" s="48" t="s">
        <v>9</v>
      </c>
      <c r="B9" s="49"/>
      <c r="C9" s="49"/>
      <c r="D9" s="50"/>
      <c r="E9" s="9">
        <f>E5+E6+E7+E8</f>
        <v>15.309999999999999</v>
      </c>
      <c r="F9" s="11">
        <f t="shared" ref="F9:H9" si="0">F5+F6+F7+F8</f>
        <v>18.64</v>
      </c>
      <c r="G9" s="11">
        <f t="shared" si="0"/>
        <v>47.14</v>
      </c>
      <c r="H9" s="11">
        <f t="shared" si="0"/>
        <v>416.71</v>
      </c>
    </row>
    <row r="10" spans="1:8">
      <c r="A10" s="46" t="s">
        <v>10</v>
      </c>
      <c r="B10" s="4" t="s">
        <v>18</v>
      </c>
      <c r="C10" s="4" t="s">
        <v>67</v>
      </c>
      <c r="D10" s="4">
        <v>250</v>
      </c>
      <c r="E10" s="4">
        <v>0</v>
      </c>
      <c r="F10" s="4">
        <v>0</v>
      </c>
      <c r="G10" s="4">
        <v>0</v>
      </c>
      <c r="H10" s="4">
        <v>0</v>
      </c>
    </row>
    <row r="11" spans="1:8">
      <c r="A11" s="47"/>
      <c r="B11" s="4">
        <v>4</v>
      </c>
      <c r="C11" s="4" t="s">
        <v>11</v>
      </c>
      <c r="D11" s="4">
        <v>150</v>
      </c>
      <c r="E11" s="4">
        <v>4.3499999999999996</v>
      </c>
      <c r="F11" s="4">
        <v>3.75</v>
      </c>
      <c r="G11" s="4">
        <v>7.24</v>
      </c>
      <c r="H11" s="4">
        <v>81.05</v>
      </c>
    </row>
    <row r="12" spans="1:8">
      <c r="A12" s="48" t="s">
        <v>12</v>
      </c>
      <c r="B12" s="49"/>
      <c r="C12" s="49"/>
      <c r="D12" s="50"/>
      <c r="E12" s="9">
        <v>4.3499999999999996</v>
      </c>
      <c r="F12" s="9">
        <v>3.75</v>
      </c>
      <c r="G12" s="9">
        <v>7.24</v>
      </c>
      <c r="H12" s="9">
        <v>81.05</v>
      </c>
    </row>
    <row r="13" spans="1:8">
      <c r="A13" s="46" t="s">
        <v>13</v>
      </c>
      <c r="B13" s="4">
        <v>5</v>
      </c>
      <c r="C13" s="4" t="s">
        <v>14</v>
      </c>
      <c r="D13" s="4">
        <v>45</v>
      </c>
      <c r="E13" s="4">
        <v>0.7</v>
      </c>
      <c r="F13" s="4">
        <v>4.5199999999999996</v>
      </c>
      <c r="G13" s="4">
        <v>4.6500000000000004</v>
      </c>
      <c r="H13" s="4">
        <v>65</v>
      </c>
    </row>
    <row r="14" spans="1:8" ht="30">
      <c r="A14" s="51"/>
      <c r="B14" s="4">
        <v>6</v>
      </c>
      <c r="C14" s="4" t="s">
        <v>15</v>
      </c>
      <c r="D14" s="4" t="s">
        <v>184</v>
      </c>
      <c r="E14" s="4">
        <v>1.76</v>
      </c>
      <c r="F14" s="4">
        <v>2.4500000000000002</v>
      </c>
      <c r="G14" s="4">
        <v>4.12</v>
      </c>
      <c r="H14" s="4">
        <v>53.09</v>
      </c>
    </row>
    <row r="15" spans="1:8">
      <c r="A15" s="51"/>
      <c r="B15" s="4">
        <v>7</v>
      </c>
      <c r="C15" s="4" t="s">
        <v>16</v>
      </c>
      <c r="D15" s="4">
        <v>150</v>
      </c>
      <c r="E15" s="4">
        <v>10.199999999999999</v>
      </c>
      <c r="F15" s="4">
        <v>11.82</v>
      </c>
      <c r="G15" s="4">
        <v>26.39</v>
      </c>
      <c r="H15" s="4">
        <v>252.74</v>
      </c>
    </row>
    <row r="16" spans="1:8">
      <c r="A16" s="51"/>
      <c r="B16" s="5">
        <v>8</v>
      </c>
      <c r="C16" s="4" t="s">
        <v>34</v>
      </c>
      <c r="D16" s="4">
        <v>150</v>
      </c>
      <c r="E16" s="4">
        <v>0.19</v>
      </c>
      <c r="F16" s="4">
        <v>7.4999999999999997E-2</v>
      </c>
      <c r="G16" s="4">
        <v>12.46</v>
      </c>
      <c r="H16" s="4">
        <v>54</v>
      </c>
    </row>
    <row r="17" spans="1:8">
      <c r="A17" s="51"/>
      <c r="B17" s="4" t="s">
        <v>18</v>
      </c>
      <c r="C17" s="4" t="s">
        <v>19</v>
      </c>
      <c r="D17" s="4">
        <v>25</v>
      </c>
      <c r="E17" s="4">
        <v>1.4</v>
      </c>
      <c r="F17" s="4">
        <v>0.2</v>
      </c>
      <c r="G17" s="4">
        <v>12.15</v>
      </c>
      <c r="H17" s="4">
        <v>54.5</v>
      </c>
    </row>
    <row r="18" spans="1:8">
      <c r="A18" s="47"/>
      <c r="B18" s="4" t="s">
        <v>18</v>
      </c>
      <c r="C18" s="4" t="s">
        <v>20</v>
      </c>
      <c r="D18" s="4">
        <v>25</v>
      </c>
      <c r="E18" s="4">
        <v>1.1200000000000001</v>
      </c>
      <c r="F18" s="4">
        <v>0.22</v>
      </c>
      <c r="G18" s="4">
        <v>7.5</v>
      </c>
      <c r="H18" s="4">
        <v>32.799999999999997</v>
      </c>
    </row>
    <row r="19" spans="1:8">
      <c r="A19" s="48" t="s">
        <v>21</v>
      </c>
      <c r="B19" s="49"/>
      <c r="C19" s="49"/>
      <c r="D19" s="50"/>
      <c r="E19" s="9">
        <f>E13+E14+E15+E16+E17+E18</f>
        <v>15.370000000000001</v>
      </c>
      <c r="F19" s="9">
        <f t="shared" ref="F19:H19" si="1">F13+F14+F15+F16+F17+F18</f>
        <v>19.284999999999997</v>
      </c>
      <c r="G19" s="9">
        <f t="shared" si="1"/>
        <v>67.27</v>
      </c>
      <c r="H19" s="9">
        <f t="shared" si="1"/>
        <v>512.13</v>
      </c>
    </row>
    <row r="20" spans="1:8">
      <c r="A20" s="46" t="s">
        <v>22</v>
      </c>
      <c r="B20" s="4">
        <v>9</v>
      </c>
      <c r="C20" s="4" t="s">
        <v>218</v>
      </c>
      <c r="D20" s="4">
        <v>30</v>
      </c>
      <c r="E20" s="4">
        <v>1.5</v>
      </c>
      <c r="F20" s="4">
        <v>0.05</v>
      </c>
      <c r="G20" s="4">
        <v>2.5</v>
      </c>
      <c r="H20" s="4">
        <v>16.5</v>
      </c>
    </row>
    <row r="21" spans="1:8">
      <c r="A21" s="51"/>
      <c r="B21" s="4">
        <v>10</v>
      </c>
      <c r="C21" s="4" t="s">
        <v>23</v>
      </c>
      <c r="D21" s="4">
        <v>70</v>
      </c>
      <c r="E21" s="4">
        <v>7.42</v>
      </c>
      <c r="F21" s="4">
        <v>5.25</v>
      </c>
      <c r="G21" s="4">
        <v>15.82</v>
      </c>
      <c r="H21" s="4">
        <v>140</v>
      </c>
    </row>
    <row r="22" spans="1:8">
      <c r="A22" s="51"/>
      <c r="B22" s="4">
        <v>11</v>
      </c>
      <c r="C22" s="4" t="s">
        <v>24</v>
      </c>
      <c r="D22" s="4">
        <v>120</v>
      </c>
      <c r="E22" s="4">
        <v>2.2000000000000002</v>
      </c>
      <c r="F22" s="4">
        <v>4.18</v>
      </c>
      <c r="G22" s="4">
        <v>14.46</v>
      </c>
      <c r="H22" s="4">
        <v>104.26</v>
      </c>
    </row>
    <row r="23" spans="1:8">
      <c r="A23" s="51"/>
      <c r="B23" s="4">
        <v>12</v>
      </c>
      <c r="C23" s="4" t="s">
        <v>42</v>
      </c>
      <c r="D23" s="4">
        <v>150</v>
      </c>
      <c r="E23" s="4">
        <v>0.04</v>
      </c>
      <c r="F23" s="4">
        <v>0</v>
      </c>
      <c r="G23" s="4">
        <v>9.1</v>
      </c>
      <c r="H23" s="4">
        <v>37</v>
      </c>
    </row>
    <row r="24" spans="1:8">
      <c r="A24" s="51"/>
      <c r="B24" s="4" t="s">
        <v>18</v>
      </c>
      <c r="C24" s="4" t="s">
        <v>20</v>
      </c>
      <c r="D24" s="4">
        <v>25</v>
      </c>
      <c r="E24" s="4">
        <v>1.1200000000000001</v>
      </c>
      <c r="F24" s="4">
        <v>0.22</v>
      </c>
      <c r="G24" s="4">
        <v>7.5</v>
      </c>
      <c r="H24" s="4">
        <v>32.799999999999997</v>
      </c>
    </row>
    <row r="25" spans="1:8">
      <c r="A25" s="47"/>
      <c r="B25" s="4">
        <v>13</v>
      </c>
      <c r="C25" s="4" t="s">
        <v>148</v>
      </c>
      <c r="D25" s="4">
        <v>95</v>
      </c>
      <c r="E25" s="4">
        <v>0.28000000000000003</v>
      </c>
      <c r="F25" s="4">
        <v>0.28000000000000003</v>
      </c>
      <c r="G25" s="4">
        <v>6.8810000000000002</v>
      </c>
      <c r="H25" s="4">
        <v>33</v>
      </c>
    </row>
    <row r="26" spans="1:8">
      <c r="A26" s="48" t="s">
        <v>26</v>
      </c>
      <c r="B26" s="49"/>
      <c r="C26" s="49"/>
      <c r="D26" s="50"/>
      <c r="E26" s="9">
        <f>E20+E21+E22+E23+E24+E25</f>
        <v>12.56</v>
      </c>
      <c r="F26" s="11">
        <f t="shared" ref="F26:H26" si="2">F20+F21+F22+F23+F24+F25</f>
        <v>9.98</v>
      </c>
      <c r="G26" s="11">
        <f t="shared" si="2"/>
        <v>56.261000000000003</v>
      </c>
      <c r="H26" s="11">
        <f t="shared" si="2"/>
        <v>363.56</v>
      </c>
    </row>
    <row r="27" spans="1:8">
      <c r="A27" s="48" t="s">
        <v>27</v>
      </c>
      <c r="B27" s="49"/>
      <c r="C27" s="49"/>
      <c r="D27" s="50"/>
      <c r="E27" s="9">
        <f>E9+E12+E19+E26</f>
        <v>47.59</v>
      </c>
      <c r="F27" s="9">
        <f>F9+F12+F19+F26</f>
        <v>51.655000000000001</v>
      </c>
      <c r="G27" s="9">
        <f>G9+G12+G19+G26</f>
        <v>177.911</v>
      </c>
      <c r="H27" s="9">
        <f>H9+H12+H19+H26</f>
        <v>1373.45</v>
      </c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25"/>
      <c r="B30" s="25"/>
      <c r="C30" s="25"/>
      <c r="D30" s="25"/>
      <c r="E30" s="25"/>
      <c r="F30" s="25"/>
      <c r="G30" s="25"/>
      <c r="H30" s="25"/>
    </row>
    <row r="31" spans="1:8">
      <c r="A31" s="25"/>
      <c r="B31" s="25"/>
      <c r="C31" s="25"/>
      <c r="D31" s="25"/>
      <c r="E31" s="25"/>
      <c r="F31" s="25"/>
      <c r="G31" s="25"/>
      <c r="H31" s="25"/>
    </row>
    <row r="32" spans="1:8">
      <c r="A32" s="60" t="s">
        <v>28</v>
      </c>
      <c r="B32" s="60"/>
      <c r="C32" s="60"/>
      <c r="D32" s="60"/>
      <c r="E32" s="60"/>
      <c r="F32" s="60"/>
      <c r="G32" s="60"/>
      <c r="H32" s="60"/>
    </row>
    <row r="33" spans="1:8">
      <c r="A33" s="46" t="s">
        <v>1</v>
      </c>
      <c r="B33" s="46" t="s">
        <v>2</v>
      </c>
      <c r="C33" s="46" t="s">
        <v>3</v>
      </c>
      <c r="D33" s="46" t="s">
        <v>4</v>
      </c>
      <c r="E33" s="52" t="s">
        <v>5</v>
      </c>
      <c r="F33" s="53"/>
      <c r="G33" s="54"/>
      <c r="H33" s="46" t="s">
        <v>8</v>
      </c>
    </row>
    <row r="34" spans="1:8">
      <c r="A34" s="47"/>
      <c r="B34" s="47"/>
      <c r="C34" s="47"/>
      <c r="D34" s="47"/>
      <c r="E34" s="4" t="s">
        <v>29</v>
      </c>
      <c r="F34" s="4" t="s">
        <v>30</v>
      </c>
      <c r="G34" s="4" t="s">
        <v>31</v>
      </c>
      <c r="H34" s="47"/>
    </row>
    <row r="35" spans="1:8" ht="30">
      <c r="A35" s="46" t="s">
        <v>6</v>
      </c>
      <c r="B35" s="4">
        <v>14</v>
      </c>
      <c r="C35" s="4" t="s">
        <v>199</v>
      </c>
      <c r="D35" s="4">
        <v>150</v>
      </c>
      <c r="E35" s="4">
        <v>6.4</v>
      </c>
      <c r="F35" s="4">
        <v>7</v>
      </c>
      <c r="G35" s="4">
        <v>26.9</v>
      </c>
      <c r="H35" s="4">
        <v>194.9</v>
      </c>
    </row>
    <row r="36" spans="1:8">
      <c r="A36" s="51"/>
      <c r="B36" s="4">
        <v>15</v>
      </c>
      <c r="C36" s="4" t="s">
        <v>43</v>
      </c>
      <c r="D36" s="8" t="s">
        <v>232</v>
      </c>
      <c r="E36" s="41">
        <v>2.1</v>
      </c>
      <c r="F36" s="41">
        <v>3.96</v>
      </c>
      <c r="G36" s="41">
        <v>22.68</v>
      </c>
      <c r="H36" s="41">
        <v>134.76</v>
      </c>
    </row>
    <row r="37" spans="1:8">
      <c r="A37" s="47"/>
      <c r="B37" s="4">
        <v>16</v>
      </c>
      <c r="C37" s="4" t="s">
        <v>32</v>
      </c>
      <c r="D37" s="4">
        <v>150</v>
      </c>
      <c r="E37" s="4">
        <v>2</v>
      </c>
      <c r="F37" s="4">
        <v>2.87</v>
      </c>
      <c r="G37" s="4">
        <v>13.07</v>
      </c>
      <c r="H37" s="4">
        <v>86.11</v>
      </c>
    </row>
    <row r="38" spans="1:8">
      <c r="A38" s="48" t="s">
        <v>9</v>
      </c>
      <c r="B38" s="49"/>
      <c r="C38" s="49"/>
      <c r="D38" s="50"/>
      <c r="E38" s="9">
        <f>E35+E36+E37</f>
        <v>10.5</v>
      </c>
      <c r="F38" s="9">
        <f t="shared" ref="F38:H38" si="3">F35+F36+F37</f>
        <v>13.830000000000002</v>
      </c>
      <c r="G38" s="9">
        <f t="shared" si="3"/>
        <v>62.65</v>
      </c>
      <c r="H38" s="9">
        <f t="shared" si="3"/>
        <v>415.77</v>
      </c>
    </row>
    <row r="39" spans="1:8">
      <c r="A39" s="46" t="s">
        <v>10</v>
      </c>
      <c r="B39" s="4" t="s">
        <v>18</v>
      </c>
      <c r="C39" s="4" t="s">
        <v>67</v>
      </c>
      <c r="D39" s="4">
        <v>250</v>
      </c>
      <c r="E39" s="4">
        <v>0</v>
      </c>
      <c r="F39" s="4">
        <v>0</v>
      </c>
      <c r="G39" s="4">
        <v>0</v>
      </c>
      <c r="H39" s="4">
        <v>0</v>
      </c>
    </row>
    <row r="40" spans="1:8">
      <c r="A40" s="47"/>
      <c r="B40" s="4">
        <v>17</v>
      </c>
      <c r="C40" s="4" t="s">
        <v>153</v>
      </c>
      <c r="D40" s="4">
        <v>150</v>
      </c>
      <c r="E40" s="4">
        <v>4.3499999999999996</v>
      </c>
      <c r="F40" s="4">
        <v>4.8</v>
      </c>
      <c r="G40" s="4">
        <v>6</v>
      </c>
      <c r="H40" s="4">
        <v>88.5</v>
      </c>
    </row>
    <row r="41" spans="1:8">
      <c r="A41" s="48" t="s">
        <v>12</v>
      </c>
      <c r="B41" s="49"/>
      <c r="C41" s="49"/>
      <c r="D41" s="50"/>
      <c r="E41" s="9">
        <v>4.3499999999999996</v>
      </c>
      <c r="F41" s="9">
        <v>4.8</v>
      </c>
      <c r="G41" s="9">
        <v>6</v>
      </c>
      <c r="H41" s="9">
        <v>88.5</v>
      </c>
    </row>
    <row r="42" spans="1:8" ht="30">
      <c r="A42" s="46" t="s">
        <v>13</v>
      </c>
      <c r="B42" s="4">
        <v>18</v>
      </c>
      <c r="C42" s="4" t="s">
        <v>68</v>
      </c>
      <c r="D42" s="4">
        <v>45</v>
      </c>
      <c r="E42" s="5">
        <v>1.5</v>
      </c>
      <c r="F42" s="5">
        <v>2.9</v>
      </c>
      <c r="G42" s="5">
        <v>4</v>
      </c>
      <c r="H42" s="5">
        <v>49</v>
      </c>
    </row>
    <row r="43" spans="1:8" ht="30">
      <c r="A43" s="51"/>
      <c r="B43" s="4">
        <v>19</v>
      </c>
      <c r="C43" s="4" t="s">
        <v>35</v>
      </c>
      <c r="D43" s="4" t="s">
        <v>200</v>
      </c>
      <c r="E43" s="4">
        <v>3.87</v>
      </c>
      <c r="F43" s="4">
        <v>3.97</v>
      </c>
      <c r="G43" s="4">
        <v>8.7100000000000009</v>
      </c>
      <c r="H43" s="4">
        <v>96</v>
      </c>
    </row>
    <row r="44" spans="1:8">
      <c r="A44" s="51"/>
      <c r="B44" s="5">
        <v>20</v>
      </c>
      <c r="C44" s="4" t="s">
        <v>149</v>
      </c>
      <c r="D44" s="4">
        <v>60</v>
      </c>
      <c r="E44" s="12">
        <v>9.5</v>
      </c>
      <c r="F44" s="12">
        <v>7.9</v>
      </c>
      <c r="G44" s="12">
        <v>9.6999999999999993</v>
      </c>
      <c r="H44" s="12">
        <v>147</v>
      </c>
    </row>
    <row r="45" spans="1:8">
      <c r="A45" s="51"/>
      <c r="B45" s="4">
        <v>21</v>
      </c>
      <c r="C45" s="4" t="s">
        <v>154</v>
      </c>
      <c r="D45" s="4">
        <v>20</v>
      </c>
      <c r="E45" s="4">
        <v>0.17</v>
      </c>
      <c r="F45" s="4">
        <v>0.64</v>
      </c>
      <c r="G45" s="4">
        <v>0.94</v>
      </c>
      <c r="H45" s="4">
        <v>9.7100000000000009</v>
      </c>
    </row>
    <row r="46" spans="1:8">
      <c r="A46" s="51"/>
      <c r="B46" s="12">
        <v>38</v>
      </c>
      <c r="C46" s="12" t="s">
        <v>73</v>
      </c>
      <c r="D46" s="12">
        <v>100</v>
      </c>
      <c r="E46" s="4">
        <v>3.48</v>
      </c>
      <c r="F46" s="4">
        <v>2.78</v>
      </c>
      <c r="G46" s="4">
        <v>21.35</v>
      </c>
      <c r="H46" s="4">
        <v>122</v>
      </c>
    </row>
    <row r="47" spans="1:8">
      <c r="A47" s="51"/>
      <c r="B47" s="4">
        <v>23</v>
      </c>
      <c r="C47" s="4" t="s">
        <v>17</v>
      </c>
      <c r="D47" s="4">
        <v>150</v>
      </c>
      <c r="E47" s="4">
        <v>0.33</v>
      </c>
      <c r="F47" s="4">
        <v>0</v>
      </c>
      <c r="G47" s="4">
        <v>15.67</v>
      </c>
      <c r="H47" s="4">
        <v>66</v>
      </c>
    </row>
    <row r="48" spans="1:8">
      <c r="A48" s="51"/>
      <c r="B48" s="4" t="s">
        <v>18</v>
      </c>
      <c r="C48" s="4" t="s">
        <v>20</v>
      </c>
      <c r="D48" s="4">
        <v>25</v>
      </c>
      <c r="E48" s="4">
        <v>1.1200000000000001</v>
      </c>
      <c r="F48" s="4">
        <v>0.22</v>
      </c>
      <c r="G48" s="4">
        <v>7.5</v>
      </c>
      <c r="H48" s="4">
        <v>32.799999999999997</v>
      </c>
    </row>
    <row r="49" spans="1:8">
      <c r="A49" s="48" t="s">
        <v>21</v>
      </c>
      <c r="B49" s="49"/>
      <c r="C49" s="49"/>
      <c r="D49" s="50"/>
      <c r="E49" s="9">
        <f>E42+E43+E44+E45+E46+E47+E48</f>
        <v>19.97</v>
      </c>
      <c r="F49" s="11">
        <f t="shared" ref="F49:H49" si="4">F42+F43+F44+F45+F46+F47+F48</f>
        <v>18.41</v>
      </c>
      <c r="G49" s="11">
        <f t="shared" si="4"/>
        <v>67.87</v>
      </c>
      <c r="H49" s="11">
        <f t="shared" si="4"/>
        <v>522.51</v>
      </c>
    </row>
    <row r="50" spans="1:8">
      <c r="A50" s="46" t="s">
        <v>22</v>
      </c>
      <c r="B50" s="4">
        <v>24</v>
      </c>
      <c r="C50" s="4" t="s">
        <v>37</v>
      </c>
      <c r="D50" s="4">
        <v>180</v>
      </c>
      <c r="E50" s="4">
        <v>9.3000000000000007</v>
      </c>
      <c r="F50" s="4">
        <v>10.46</v>
      </c>
      <c r="G50" s="4">
        <v>22.4</v>
      </c>
      <c r="H50" s="4">
        <v>220.94</v>
      </c>
    </row>
    <row r="51" spans="1:8">
      <c r="A51" s="51"/>
      <c r="B51" s="4" t="s">
        <v>18</v>
      </c>
      <c r="C51" s="4" t="s">
        <v>19</v>
      </c>
      <c r="D51" s="4">
        <v>25</v>
      </c>
      <c r="E51" s="4">
        <v>1.4</v>
      </c>
      <c r="F51" s="4">
        <v>0.2</v>
      </c>
      <c r="G51" s="4">
        <v>12.15</v>
      </c>
      <c r="H51" s="4">
        <v>54.5</v>
      </c>
    </row>
    <row r="52" spans="1:8">
      <c r="A52" s="51"/>
      <c r="B52" s="4">
        <v>25</v>
      </c>
      <c r="C52" s="4" t="s">
        <v>33</v>
      </c>
      <c r="D52" s="4">
        <v>150</v>
      </c>
      <c r="E52" s="4">
        <v>0.24</v>
      </c>
      <c r="F52" s="4">
        <v>0.11</v>
      </c>
      <c r="G52" s="4">
        <v>14.59</v>
      </c>
      <c r="H52" s="4">
        <v>60</v>
      </c>
    </row>
    <row r="53" spans="1:8">
      <c r="A53" s="51"/>
      <c r="B53" s="26" t="s">
        <v>18</v>
      </c>
      <c r="C53" s="4" t="s">
        <v>150</v>
      </c>
      <c r="D53" s="4">
        <v>30</v>
      </c>
      <c r="E53" s="4">
        <v>1.95</v>
      </c>
      <c r="F53" s="4">
        <v>5.85</v>
      </c>
      <c r="G53" s="4">
        <v>18</v>
      </c>
      <c r="H53" s="4">
        <v>132</v>
      </c>
    </row>
    <row r="54" spans="1:8">
      <c r="A54" s="47"/>
      <c r="B54" s="4">
        <v>13</v>
      </c>
      <c r="C54" s="4" t="s">
        <v>151</v>
      </c>
      <c r="D54" s="4">
        <v>95</v>
      </c>
      <c r="E54" s="4">
        <v>0.28000000000000003</v>
      </c>
      <c r="F54" s="4">
        <v>0.21</v>
      </c>
      <c r="G54" s="4">
        <v>7.21</v>
      </c>
      <c r="H54" s="4">
        <v>32.909999999999997</v>
      </c>
    </row>
    <row r="55" spans="1:8">
      <c r="A55" s="48" t="s">
        <v>26</v>
      </c>
      <c r="B55" s="49"/>
      <c r="C55" s="49"/>
      <c r="D55" s="50"/>
      <c r="E55" s="9">
        <f>E50+E51+E52+E53+E54</f>
        <v>13.17</v>
      </c>
      <c r="F55" s="9">
        <f t="shared" ref="F55:H55" si="5">F50+F51+F52+F53+F54</f>
        <v>16.829999999999998</v>
      </c>
      <c r="G55" s="9">
        <f t="shared" si="5"/>
        <v>74.349999999999994</v>
      </c>
      <c r="H55" s="9">
        <f t="shared" si="5"/>
        <v>500.35</v>
      </c>
    </row>
    <row r="56" spans="1:8">
      <c r="A56" s="48" t="s">
        <v>53</v>
      </c>
      <c r="B56" s="49"/>
      <c r="C56" s="49"/>
      <c r="D56" s="50"/>
      <c r="E56" s="9">
        <f>E38+E41+E49+E55</f>
        <v>47.99</v>
      </c>
      <c r="F56" s="9">
        <f>F38+F41+F49+F55</f>
        <v>53.870000000000005</v>
      </c>
      <c r="G56" s="9">
        <f>G38+G41+G49+G55</f>
        <v>210.87</v>
      </c>
      <c r="H56" s="9">
        <f>H38+H41+H49+H55</f>
        <v>1527.13</v>
      </c>
    </row>
    <row r="57" spans="1:8">
      <c r="A57" s="16"/>
      <c r="B57" s="16"/>
      <c r="C57" s="16"/>
      <c r="D57" s="16"/>
      <c r="E57" s="16"/>
      <c r="F57" s="16"/>
      <c r="G57" s="16"/>
      <c r="H57" s="16"/>
    </row>
    <row r="58" spans="1:8">
      <c r="A58" s="16"/>
      <c r="B58" s="16"/>
      <c r="C58" s="16"/>
      <c r="D58" s="16"/>
      <c r="E58" s="16"/>
      <c r="F58" s="16"/>
      <c r="G58" s="16"/>
      <c r="H58" s="16"/>
    </row>
    <row r="59" spans="1:8">
      <c r="A59" s="16"/>
      <c r="B59" s="16"/>
      <c r="C59" s="16"/>
      <c r="D59" s="16"/>
      <c r="E59" s="16"/>
      <c r="F59" s="16"/>
      <c r="G59" s="16"/>
      <c r="H59" s="16"/>
    </row>
    <row r="60" spans="1:8">
      <c r="A60" s="15"/>
      <c r="B60" s="15" t="s">
        <v>201</v>
      </c>
      <c r="C60" s="15"/>
      <c r="D60" s="15"/>
      <c r="E60" s="15"/>
      <c r="F60" s="15"/>
      <c r="G60" s="15"/>
      <c r="H60" s="15"/>
    </row>
    <row r="61" spans="1:8">
      <c r="A61" s="15"/>
      <c r="B61" s="15"/>
      <c r="C61" s="15"/>
      <c r="D61" s="15"/>
      <c r="E61" s="15"/>
      <c r="F61" s="15"/>
      <c r="G61" s="15"/>
      <c r="H61" s="15"/>
    </row>
    <row r="62" spans="1:8">
      <c r="A62" s="65" t="s">
        <v>39</v>
      </c>
      <c r="B62" s="66"/>
      <c r="C62" s="66"/>
      <c r="D62" s="66"/>
      <c r="E62" s="66"/>
      <c r="F62" s="66"/>
      <c r="G62" s="66"/>
      <c r="H62" s="67"/>
    </row>
    <row r="63" spans="1:8">
      <c r="A63" s="46" t="s">
        <v>1</v>
      </c>
      <c r="B63" s="46" t="s">
        <v>2</v>
      </c>
      <c r="C63" s="46" t="s">
        <v>40</v>
      </c>
      <c r="D63" s="46" t="s">
        <v>41</v>
      </c>
      <c r="E63" s="52" t="s">
        <v>5</v>
      </c>
      <c r="F63" s="53"/>
      <c r="G63" s="54"/>
      <c r="H63" s="46" t="s">
        <v>8</v>
      </c>
    </row>
    <row r="64" spans="1:8">
      <c r="A64" s="47"/>
      <c r="B64" s="47"/>
      <c r="C64" s="47"/>
      <c r="D64" s="47"/>
      <c r="E64" s="4" t="s">
        <v>29</v>
      </c>
      <c r="F64" s="4" t="s">
        <v>30</v>
      </c>
      <c r="G64" s="4" t="s">
        <v>31</v>
      </c>
      <c r="H64" s="47"/>
    </row>
    <row r="65" spans="1:8" ht="30">
      <c r="A65" s="46" t="s">
        <v>6</v>
      </c>
      <c r="B65" s="4">
        <v>26</v>
      </c>
      <c r="C65" s="4" t="s">
        <v>141</v>
      </c>
      <c r="D65" s="4">
        <v>150</v>
      </c>
      <c r="E65" s="4">
        <v>4.9000000000000004</v>
      </c>
      <c r="F65" s="4">
        <v>5.2</v>
      </c>
      <c r="G65" s="4">
        <v>28.7</v>
      </c>
      <c r="H65" s="4">
        <v>190.2</v>
      </c>
    </row>
    <row r="66" spans="1:8">
      <c r="A66" s="51"/>
      <c r="B66" s="39">
        <v>57</v>
      </c>
      <c r="C66" s="39" t="s">
        <v>108</v>
      </c>
      <c r="D66" s="39">
        <v>40</v>
      </c>
      <c r="E66" s="39">
        <v>5.0999999999999996</v>
      </c>
      <c r="F66" s="39">
        <v>4.5999999999999996</v>
      </c>
      <c r="G66" s="39">
        <v>0.3</v>
      </c>
      <c r="H66" s="39">
        <v>63</v>
      </c>
    </row>
    <row r="67" spans="1:8">
      <c r="A67" s="51"/>
      <c r="B67" s="4">
        <v>3</v>
      </c>
      <c r="C67" s="4" t="s">
        <v>50</v>
      </c>
      <c r="D67" s="4">
        <v>150</v>
      </c>
      <c r="E67" s="4">
        <v>2.2000000000000002</v>
      </c>
      <c r="F67" s="4">
        <v>2.92</v>
      </c>
      <c r="G67" s="4">
        <v>13.17</v>
      </c>
      <c r="H67" s="4">
        <v>87.76</v>
      </c>
    </row>
    <row r="68" spans="1:8">
      <c r="A68" s="47"/>
      <c r="B68" s="4">
        <v>2</v>
      </c>
      <c r="C68" s="4" t="s">
        <v>7</v>
      </c>
      <c r="D68" s="8" t="s">
        <v>229</v>
      </c>
      <c r="E68" s="4">
        <v>3</v>
      </c>
      <c r="F68" s="4">
        <v>5.62</v>
      </c>
      <c r="G68" s="4">
        <v>17.28</v>
      </c>
      <c r="H68" s="4">
        <v>131.69999999999999</v>
      </c>
    </row>
    <row r="69" spans="1:8">
      <c r="A69" s="48" t="s">
        <v>9</v>
      </c>
      <c r="B69" s="49"/>
      <c r="C69" s="49"/>
      <c r="D69" s="50"/>
      <c r="E69" s="9">
        <f>E65+E67+E68</f>
        <v>10.100000000000001</v>
      </c>
      <c r="F69" s="9">
        <f t="shared" ref="F69:H69" si="6">F65+F67+F68</f>
        <v>13.740000000000002</v>
      </c>
      <c r="G69" s="9">
        <f t="shared" si="6"/>
        <v>59.15</v>
      </c>
      <c r="H69" s="9">
        <f t="shared" si="6"/>
        <v>409.65999999999997</v>
      </c>
    </row>
    <row r="70" spans="1:8">
      <c r="A70" s="61" t="s">
        <v>10</v>
      </c>
      <c r="B70" s="4" t="s">
        <v>18</v>
      </c>
      <c r="C70" s="4" t="s">
        <v>67</v>
      </c>
      <c r="D70" s="4">
        <v>250</v>
      </c>
      <c r="E70" s="4">
        <v>0</v>
      </c>
      <c r="F70" s="4">
        <v>0</v>
      </c>
      <c r="G70" s="4">
        <v>0</v>
      </c>
      <c r="H70" s="4">
        <v>0</v>
      </c>
    </row>
    <row r="71" spans="1:8">
      <c r="A71" s="62"/>
      <c r="B71" s="4" t="s">
        <v>18</v>
      </c>
      <c r="C71" s="4" t="s">
        <v>48</v>
      </c>
      <c r="D71" s="4">
        <v>150</v>
      </c>
      <c r="E71" s="4">
        <v>0</v>
      </c>
      <c r="F71" s="4">
        <v>0</v>
      </c>
      <c r="G71" s="4">
        <v>15</v>
      </c>
      <c r="H71" s="4">
        <v>60</v>
      </c>
    </row>
    <row r="72" spans="1:8">
      <c r="A72" s="48" t="s">
        <v>12</v>
      </c>
      <c r="B72" s="49"/>
      <c r="C72" s="49"/>
      <c r="D72" s="50"/>
      <c r="E72" s="9">
        <v>0</v>
      </c>
      <c r="F72" s="9">
        <v>0</v>
      </c>
      <c r="G72" s="9">
        <v>15</v>
      </c>
      <c r="H72" s="9">
        <v>60</v>
      </c>
    </row>
    <row r="73" spans="1:8">
      <c r="A73" s="46" t="s">
        <v>13</v>
      </c>
      <c r="B73" s="4">
        <v>27</v>
      </c>
      <c r="C73" s="4" t="s">
        <v>44</v>
      </c>
      <c r="D73" s="4">
        <v>45</v>
      </c>
      <c r="E73" s="4">
        <v>1.02</v>
      </c>
      <c r="F73" s="4">
        <v>7.98</v>
      </c>
      <c r="G73" s="4">
        <v>3.06</v>
      </c>
      <c r="H73" s="4">
        <v>88.8</v>
      </c>
    </row>
    <row r="74" spans="1:8" ht="30">
      <c r="A74" s="51"/>
      <c r="B74" s="4">
        <v>28</v>
      </c>
      <c r="C74" s="4" t="s">
        <v>46</v>
      </c>
      <c r="D74" s="4" t="s">
        <v>202</v>
      </c>
      <c r="E74" s="4">
        <v>2.7</v>
      </c>
      <c r="F74" s="4">
        <v>2.9</v>
      </c>
      <c r="G74" s="4">
        <v>5.34</v>
      </c>
      <c r="H74" s="4">
        <v>65</v>
      </c>
    </row>
    <row r="75" spans="1:8">
      <c r="A75" s="51"/>
      <c r="B75" s="4">
        <v>29</v>
      </c>
      <c r="C75" s="4" t="s">
        <v>159</v>
      </c>
      <c r="D75" s="4">
        <v>70</v>
      </c>
      <c r="E75" s="4">
        <v>5.6</v>
      </c>
      <c r="F75" s="4">
        <v>2.19</v>
      </c>
      <c r="G75" s="4">
        <v>14.35</v>
      </c>
      <c r="H75" s="4">
        <v>111.3</v>
      </c>
    </row>
    <row r="76" spans="1:8">
      <c r="A76" s="51"/>
      <c r="B76" s="4">
        <v>37</v>
      </c>
      <c r="C76" s="4" t="s">
        <v>45</v>
      </c>
      <c r="D76" s="4">
        <v>110</v>
      </c>
      <c r="E76" s="4">
        <v>12.4</v>
      </c>
      <c r="F76" s="4">
        <v>9.17</v>
      </c>
      <c r="G76" s="4">
        <v>0.04</v>
      </c>
      <c r="H76" s="4">
        <v>261.8</v>
      </c>
    </row>
    <row r="77" spans="1:8" ht="30">
      <c r="A77" s="51"/>
      <c r="B77" s="4">
        <v>31</v>
      </c>
      <c r="C77" s="4" t="s">
        <v>55</v>
      </c>
      <c r="D77" s="4">
        <v>150</v>
      </c>
      <c r="E77" s="4">
        <v>0.2</v>
      </c>
      <c r="F77" s="4">
        <v>0</v>
      </c>
      <c r="G77" s="4">
        <v>32.299999999999997</v>
      </c>
      <c r="H77" s="4">
        <v>125.3</v>
      </c>
    </row>
    <row r="78" spans="1:8">
      <c r="A78" s="51"/>
      <c r="B78" s="4" t="s">
        <v>18</v>
      </c>
      <c r="C78" s="4" t="s">
        <v>19</v>
      </c>
      <c r="D78" s="4">
        <v>25</v>
      </c>
      <c r="E78" s="4">
        <v>1.4</v>
      </c>
      <c r="F78" s="4">
        <v>0.2</v>
      </c>
      <c r="G78" s="4">
        <v>12.15</v>
      </c>
      <c r="H78" s="4">
        <v>54.5</v>
      </c>
    </row>
    <row r="79" spans="1:8">
      <c r="A79" s="47"/>
      <c r="B79" s="4" t="s">
        <v>18</v>
      </c>
      <c r="C79" s="4" t="s">
        <v>19</v>
      </c>
      <c r="D79" s="4">
        <v>25</v>
      </c>
      <c r="E79" s="4">
        <v>1.4</v>
      </c>
      <c r="F79" s="4">
        <v>0.2</v>
      </c>
      <c r="G79" s="4">
        <v>12.15</v>
      </c>
      <c r="H79" s="4">
        <v>54.5</v>
      </c>
    </row>
    <row r="80" spans="1:8">
      <c r="A80" s="48" t="s">
        <v>21</v>
      </c>
      <c r="B80" s="63"/>
      <c r="C80" s="63"/>
      <c r="D80" s="64"/>
      <c r="E80" s="27">
        <f>E73+E74+E75+E105+E77+E78+E79</f>
        <v>16.52</v>
      </c>
      <c r="F80" s="27">
        <f>F73+F74+F75+F105+F77+F78+F79</f>
        <v>18.369999999999997</v>
      </c>
      <c r="G80" s="27">
        <f>G73+G74+G75+G105+G77+G78+G79</f>
        <v>80.45</v>
      </c>
      <c r="H80" s="27">
        <f>H73+H74+H75+H105+H77+H78+H79</f>
        <v>567.40000000000009</v>
      </c>
    </row>
    <row r="81" spans="1:8">
      <c r="A81" s="46" t="s">
        <v>22</v>
      </c>
      <c r="B81" s="4">
        <v>32</v>
      </c>
      <c r="C81" s="4" t="s">
        <v>49</v>
      </c>
      <c r="D81" s="28" t="s">
        <v>213</v>
      </c>
      <c r="E81" s="28">
        <v>33.4</v>
      </c>
      <c r="F81" s="28">
        <v>24.1</v>
      </c>
      <c r="G81" s="28">
        <v>41.7</v>
      </c>
      <c r="H81" s="28">
        <v>537.1</v>
      </c>
    </row>
    <row r="82" spans="1:8">
      <c r="A82" s="51"/>
      <c r="B82" s="13">
        <v>12</v>
      </c>
      <c r="C82" s="13" t="s">
        <v>42</v>
      </c>
      <c r="D82" s="13">
        <v>150</v>
      </c>
      <c r="E82" s="13">
        <v>0.04</v>
      </c>
      <c r="F82" s="13">
        <v>0</v>
      </c>
      <c r="G82" s="13">
        <v>12.13</v>
      </c>
      <c r="H82" s="13">
        <v>50</v>
      </c>
    </row>
    <row r="83" spans="1:8">
      <c r="A83" s="51"/>
      <c r="B83" s="4">
        <v>33</v>
      </c>
      <c r="C83" s="4" t="s">
        <v>51</v>
      </c>
      <c r="D83" s="4">
        <v>70</v>
      </c>
      <c r="E83" s="4">
        <v>4.2</v>
      </c>
      <c r="F83" s="4">
        <v>5.6</v>
      </c>
      <c r="G83" s="4">
        <v>20.3</v>
      </c>
      <c r="H83" s="4">
        <v>165.3</v>
      </c>
    </row>
    <row r="84" spans="1:8">
      <c r="A84" s="47"/>
      <c r="B84" s="4">
        <v>13</v>
      </c>
      <c r="C84" s="4" t="s">
        <v>151</v>
      </c>
      <c r="D84" s="4">
        <v>95</v>
      </c>
      <c r="E84" s="4">
        <v>1.36</v>
      </c>
      <c r="F84" s="4">
        <v>0.46</v>
      </c>
      <c r="G84" s="4">
        <v>18.899999999999999</v>
      </c>
      <c r="H84" s="4">
        <v>86.4</v>
      </c>
    </row>
    <row r="85" spans="1:8">
      <c r="A85" s="48" t="s">
        <v>26</v>
      </c>
      <c r="B85" s="49"/>
      <c r="C85" s="49"/>
      <c r="D85" s="50"/>
      <c r="E85" s="9">
        <f>E69+E72+E80</f>
        <v>26.62</v>
      </c>
      <c r="F85" s="9">
        <f t="shared" ref="F85:H85" si="7">F69+F72+F80</f>
        <v>32.11</v>
      </c>
      <c r="G85" s="9">
        <f t="shared" si="7"/>
        <v>154.60000000000002</v>
      </c>
      <c r="H85" s="9">
        <f t="shared" si="7"/>
        <v>1037.06</v>
      </c>
    </row>
    <row r="86" spans="1:8">
      <c r="A86" s="48" t="s">
        <v>54</v>
      </c>
      <c r="B86" s="49"/>
      <c r="C86" s="49"/>
      <c r="D86" s="50"/>
      <c r="E86" s="9">
        <f>E69+E72+E80+E85</f>
        <v>53.24</v>
      </c>
      <c r="F86" s="9">
        <f t="shared" ref="F86:H86" si="8">F69+F72+F80+F85</f>
        <v>64.22</v>
      </c>
      <c r="G86" s="9">
        <f t="shared" si="8"/>
        <v>309.20000000000005</v>
      </c>
      <c r="H86" s="9">
        <f t="shared" si="8"/>
        <v>2074.12</v>
      </c>
    </row>
    <row r="87" spans="1:8">
      <c r="A87" s="16"/>
      <c r="B87" s="16"/>
      <c r="C87" s="16"/>
      <c r="D87" s="16"/>
      <c r="E87" s="16"/>
      <c r="F87" s="16"/>
      <c r="G87" s="16"/>
      <c r="H87" s="16"/>
    </row>
    <row r="88" spans="1:8">
      <c r="A88" s="16"/>
      <c r="B88" s="16"/>
      <c r="C88" s="16"/>
      <c r="D88" s="16"/>
      <c r="E88" s="16"/>
      <c r="F88" s="16"/>
      <c r="G88" s="16"/>
      <c r="H88" s="16"/>
    </row>
    <row r="89" spans="1:8">
      <c r="A89" s="16"/>
      <c r="B89" s="16"/>
      <c r="C89" s="16"/>
      <c r="D89" s="16"/>
      <c r="E89" s="16"/>
      <c r="F89" s="16"/>
      <c r="G89" s="16"/>
      <c r="H89" s="16"/>
    </row>
    <row r="90" spans="1:8">
      <c r="A90" s="16"/>
      <c r="B90" s="16"/>
      <c r="C90" s="16"/>
      <c r="D90" s="16"/>
      <c r="E90" s="15"/>
      <c r="F90" s="15"/>
      <c r="G90" s="15"/>
      <c r="H90" s="15"/>
    </row>
    <row r="91" spans="1:8">
      <c r="A91" s="16"/>
      <c r="B91" s="16"/>
      <c r="C91" s="16"/>
      <c r="D91" s="16"/>
      <c r="E91" s="15"/>
      <c r="F91" s="15"/>
      <c r="G91" s="15"/>
      <c r="H91" s="15"/>
    </row>
    <row r="92" spans="1:8">
      <c r="A92" s="15"/>
      <c r="B92" s="15"/>
      <c r="C92" s="15"/>
      <c r="D92" s="15"/>
      <c r="E92" s="15"/>
      <c r="F92" s="15"/>
      <c r="G92" s="15"/>
      <c r="H92" s="15"/>
    </row>
    <row r="93" spans="1:8">
      <c r="A93" s="48" t="s">
        <v>52</v>
      </c>
      <c r="B93" s="49"/>
      <c r="C93" s="49"/>
      <c r="D93" s="49"/>
      <c r="E93" s="49"/>
      <c r="F93" s="49"/>
      <c r="G93" s="49"/>
      <c r="H93" s="50"/>
    </row>
    <row r="94" spans="1:8">
      <c r="A94" s="46" t="s">
        <v>1</v>
      </c>
      <c r="B94" s="46" t="s">
        <v>2</v>
      </c>
      <c r="C94" s="46" t="s">
        <v>40</v>
      </c>
      <c r="D94" s="46" t="s">
        <v>41</v>
      </c>
      <c r="E94" s="52" t="s">
        <v>5</v>
      </c>
      <c r="F94" s="53"/>
      <c r="G94" s="54"/>
      <c r="H94" s="46" t="s">
        <v>8</v>
      </c>
    </row>
    <row r="95" spans="1:8">
      <c r="A95" s="47"/>
      <c r="B95" s="47"/>
      <c r="C95" s="47"/>
      <c r="D95" s="47"/>
      <c r="E95" s="4" t="s">
        <v>29</v>
      </c>
      <c r="F95" s="4" t="s">
        <v>30</v>
      </c>
      <c r="G95" s="4" t="s">
        <v>31</v>
      </c>
      <c r="H95" s="47"/>
    </row>
    <row r="96" spans="1:8">
      <c r="A96" s="46" t="s">
        <v>6</v>
      </c>
      <c r="B96" s="4">
        <v>62</v>
      </c>
      <c r="C96" s="4" t="s">
        <v>79</v>
      </c>
      <c r="D96" s="4">
        <v>90</v>
      </c>
      <c r="E96" s="4">
        <v>6.24</v>
      </c>
      <c r="F96" s="4">
        <v>7.67</v>
      </c>
      <c r="G96" s="4">
        <v>2.67</v>
      </c>
      <c r="H96" s="4">
        <v>103</v>
      </c>
    </row>
    <row r="97" spans="1:8">
      <c r="A97" s="51"/>
      <c r="B97" s="4">
        <v>15</v>
      </c>
      <c r="C97" s="4" t="s">
        <v>43</v>
      </c>
      <c r="D97" s="8" t="s">
        <v>232</v>
      </c>
      <c r="E97" s="41">
        <v>2.1</v>
      </c>
      <c r="F97" s="41">
        <v>3.96</v>
      </c>
      <c r="G97" s="41">
        <v>22.68</v>
      </c>
      <c r="H97" s="41">
        <v>134.76</v>
      </c>
    </row>
    <row r="98" spans="1:8">
      <c r="A98" s="47"/>
      <c r="B98" s="4">
        <v>16</v>
      </c>
      <c r="C98" s="4" t="s">
        <v>32</v>
      </c>
      <c r="D98" s="4">
        <v>150</v>
      </c>
      <c r="E98" s="4">
        <v>2.2999999999999998</v>
      </c>
      <c r="F98" s="4">
        <v>3.44</v>
      </c>
      <c r="G98" s="4">
        <v>16.89</v>
      </c>
      <c r="H98" s="4">
        <v>107.72</v>
      </c>
    </row>
    <row r="99" spans="1:8">
      <c r="A99" s="48" t="s">
        <v>9</v>
      </c>
      <c r="B99" s="49"/>
      <c r="C99" s="49"/>
      <c r="D99" s="50"/>
      <c r="E99" s="9">
        <f>E96+E97+E98</f>
        <v>10.64</v>
      </c>
      <c r="F99" s="9">
        <f t="shared" ref="F99:H99" si="9">F96+F97+F98</f>
        <v>15.069999999999999</v>
      </c>
      <c r="G99" s="9">
        <f t="shared" si="9"/>
        <v>42.24</v>
      </c>
      <c r="H99" s="9">
        <f t="shared" si="9"/>
        <v>345.48</v>
      </c>
    </row>
    <row r="100" spans="1:8">
      <c r="A100" s="46" t="s">
        <v>10</v>
      </c>
      <c r="B100" s="4" t="s">
        <v>18</v>
      </c>
      <c r="C100" s="4" t="s">
        <v>67</v>
      </c>
      <c r="D100" s="4">
        <v>250</v>
      </c>
      <c r="E100" s="4">
        <v>0</v>
      </c>
      <c r="F100" s="4">
        <v>0</v>
      </c>
      <c r="G100" s="4">
        <v>0</v>
      </c>
      <c r="H100" s="4">
        <v>0</v>
      </c>
    </row>
    <row r="101" spans="1:8">
      <c r="A101" s="47"/>
      <c r="B101" s="17">
        <v>17</v>
      </c>
      <c r="C101" s="4" t="s">
        <v>153</v>
      </c>
      <c r="D101" s="4">
        <v>150</v>
      </c>
      <c r="E101" s="4">
        <v>4.3499999999999996</v>
      </c>
      <c r="F101" s="4">
        <v>4.8</v>
      </c>
      <c r="G101" s="4">
        <v>6</v>
      </c>
      <c r="H101" s="4">
        <v>88.5</v>
      </c>
    </row>
    <row r="102" spans="1:8">
      <c r="A102" s="48" t="s">
        <v>12</v>
      </c>
      <c r="B102" s="49"/>
      <c r="C102" s="49"/>
      <c r="D102" s="50"/>
      <c r="E102" s="9">
        <v>4.3499999999999996</v>
      </c>
      <c r="F102" s="9">
        <v>4.8</v>
      </c>
      <c r="G102" s="9">
        <v>6</v>
      </c>
      <c r="H102" s="9">
        <v>88.5</v>
      </c>
    </row>
    <row r="103" spans="1:8">
      <c r="A103" s="46" t="s">
        <v>13</v>
      </c>
      <c r="B103" s="4">
        <v>35</v>
      </c>
      <c r="C103" s="15" t="s">
        <v>56</v>
      </c>
      <c r="D103" s="4">
        <v>30</v>
      </c>
      <c r="E103" s="4">
        <v>0.24</v>
      </c>
      <c r="F103" s="4">
        <v>0.03</v>
      </c>
      <c r="G103" s="4">
        <v>0.75</v>
      </c>
      <c r="H103" s="4">
        <v>4.2</v>
      </c>
    </row>
    <row r="104" spans="1:8">
      <c r="A104" s="51"/>
      <c r="B104" s="4">
        <v>36</v>
      </c>
      <c r="C104" s="4" t="s">
        <v>142</v>
      </c>
      <c r="D104" s="4" t="s">
        <v>198</v>
      </c>
      <c r="E104" s="4">
        <v>4.1100000000000003</v>
      </c>
      <c r="F104" s="4">
        <v>3.22</v>
      </c>
      <c r="G104" s="4">
        <v>8.0500000000000007</v>
      </c>
      <c r="H104" s="4">
        <v>88</v>
      </c>
    </row>
    <row r="105" spans="1:8">
      <c r="A105" s="51"/>
      <c r="B105" s="4">
        <v>30</v>
      </c>
      <c r="C105" s="4" t="s">
        <v>143</v>
      </c>
      <c r="D105" s="4">
        <v>60</v>
      </c>
      <c r="E105" s="4">
        <v>4.2</v>
      </c>
      <c r="F105" s="4">
        <v>4.9000000000000004</v>
      </c>
      <c r="G105" s="4">
        <v>1.1000000000000001</v>
      </c>
      <c r="H105" s="4">
        <v>68</v>
      </c>
    </row>
    <row r="106" spans="1:8">
      <c r="A106" s="51"/>
      <c r="B106" s="4">
        <v>22</v>
      </c>
      <c r="C106" s="4" t="s">
        <v>36</v>
      </c>
      <c r="D106" s="4">
        <v>110</v>
      </c>
      <c r="E106" s="4">
        <v>5.1100000000000003</v>
      </c>
      <c r="F106" s="4">
        <v>7.21</v>
      </c>
      <c r="G106" s="4">
        <v>32.24</v>
      </c>
      <c r="H106" s="4">
        <v>218.26</v>
      </c>
    </row>
    <row r="107" spans="1:8">
      <c r="A107" s="51"/>
      <c r="B107" s="4">
        <v>23</v>
      </c>
      <c r="C107" s="4" t="s">
        <v>17</v>
      </c>
      <c r="D107" s="4">
        <v>150</v>
      </c>
      <c r="E107" s="4">
        <v>0.44</v>
      </c>
      <c r="F107" s="4">
        <v>0</v>
      </c>
      <c r="G107" s="4">
        <v>22.89</v>
      </c>
      <c r="H107" s="4">
        <v>96</v>
      </c>
    </row>
    <row r="108" spans="1:8">
      <c r="A108" s="51"/>
      <c r="B108" s="4" t="s">
        <v>18</v>
      </c>
      <c r="C108" s="4" t="s">
        <v>20</v>
      </c>
      <c r="D108" s="4">
        <v>25</v>
      </c>
      <c r="E108" s="4">
        <v>1.1200000000000001</v>
      </c>
      <c r="F108" s="4">
        <v>0.22</v>
      </c>
      <c r="G108" s="4">
        <v>7.5</v>
      </c>
      <c r="H108" s="4">
        <v>32.799999999999997</v>
      </c>
    </row>
    <row r="109" spans="1:8">
      <c r="A109" s="47"/>
      <c r="B109" s="4" t="s">
        <v>18</v>
      </c>
      <c r="C109" s="4" t="s">
        <v>19</v>
      </c>
      <c r="D109" s="4">
        <v>25</v>
      </c>
      <c r="E109" s="4">
        <v>1.4</v>
      </c>
      <c r="F109" s="4">
        <v>0.2</v>
      </c>
      <c r="G109" s="4">
        <v>12.15</v>
      </c>
      <c r="H109" s="4">
        <v>54.5</v>
      </c>
    </row>
    <row r="110" spans="1:8">
      <c r="A110" s="48" t="s">
        <v>21</v>
      </c>
      <c r="B110" s="49"/>
      <c r="C110" s="49"/>
      <c r="D110" s="50"/>
      <c r="E110" s="9">
        <f>E103+E104+E76+E106+E107+E108+E109</f>
        <v>24.82</v>
      </c>
      <c r="F110" s="9">
        <f>F103+F104+F76+F106+F107+F108+F109</f>
        <v>20.049999999999997</v>
      </c>
      <c r="G110" s="9">
        <f>G103+G104+G76+G106+G107+G108+G109</f>
        <v>83.62</v>
      </c>
      <c r="H110" s="9">
        <f>H103+H104+H76+H106+H107+H108+H109</f>
        <v>755.56</v>
      </c>
    </row>
    <row r="111" spans="1:8">
      <c r="A111" s="46" t="s">
        <v>22</v>
      </c>
      <c r="B111" s="4">
        <v>47</v>
      </c>
      <c r="C111" s="4" t="s">
        <v>101</v>
      </c>
      <c r="D111" s="4">
        <v>100</v>
      </c>
      <c r="E111" s="4">
        <v>5.25</v>
      </c>
      <c r="F111" s="4">
        <v>5.89</v>
      </c>
      <c r="G111" s="4">
        <v>23.9</v>
      </c>
      <c r="H111" s="4">
        <v>172.67</v>
      </c>
    </row>
    <row r="112" spans="1:8">
      <c r="A112" s="51"/>
      <c r="B112" s="4">
        <v>12</v>
      </c>
      <c r="C112" s="4" t="s">
        <v>42</v>
      </c>
      <c r="D112" s="4">
        <v>150</v>
      </c>
      <c r="E112" s="4">
        <v>0.04</v>
      </c>
      <c r="F112" s="4">
        <v>0</v>
      </c>
      <c r="G112" s="4">
        <v>12.13</v>
      </c>
      <c r="H112" s="4">
        <v>50</v>
      </c>
    </row>
    <row r="113" spans="1:8">
      <c r="A113" s="51"/>
      <c r="B113" s="4">
        <v>48</v>
      </c>
      <c r="C113" s="4" t="s">
        <v>157</v>
      </c>
      <c r="D113" s="4">
        <v>50</v>
      </c>
      <c r="E113" s="4">
        <v>4.41</v>
      </c>
      <c r="F113" s="4">
        <v>6.77</v>
      </c>
      <c r="G113" s="4">
        <v>26.88</v>
      </c>
      <c r="H113" s="4">
        <v>198.57</v>
      </c>
    </row>
    <row r="114" spans="1:8">
      <c r="A114" s="51"/>
      <c r="B114" s="4">
        <v>13</v>
      </c>
      <c r="C114" s="4" t="s">
        <v>151</v>
      </c>
      <c r="D114" s="4">
        <v>95</v>
      </c>
      <c r="E114" s="4">
        <v>1.36</v>
      </c>
      <c r="F114" s="4">
        <v>0.46</v>
      </c>
      <c r="G114" s="4">
        <v>18.899999999999999</v>
      </c>
      <c r="H114" s="4">
        <v>86.4</v>
      </c>
    </row>
    <row r="115" spans="1:8">
      <c r="A115" s="48" t="s">
        <v>26</v>
      </c>
      <c r="B115" s="49"/>
      <c r="C115" s="49"/>
      <c r="D115" s="50"/>
      <c r="E115" s="9">
        <f>E111+E112+E113+E114</f>
        <v>11.059999999999999</v>
      </c>
      <c r="F115" s="11">
        <f t="shared" ref="F115:H115" si="10">F111+F112+F113+F114</f>
        <v>13.120000000000001</v>
      </c>
      <c r="G115" s="11">
        <f t="shared" si="10"/>
        <v>81.81</v>
      </c>
      <c r="H115" s="11">
        <f t="shared" si="10"/>
        <v>507.64</v>
      </c>
    </row>
    <row r="116" spans="1:8">
      <c r="A116" s="60" t="s">
        <v>59</v>
      </c>
      <c r="B116" s="60"/>
      <c r="C116" s="60"/>
      <c r="D116" s="60"/>
      <c r="E116" s="9">
        <f>E99+E102+E110+E115</f>
        <v>50.870000000000005</v>
      </c>
      <c r="F116" s="9">
        <f>F99+F102+F110+F115</f>
        <v>53.039999999999992</v>
      </c>
      <c r="G116" s="9">
        <f>G99+G102+G110+G115</f>
        <v>213.67000000000002</v>
      </c>
      <c r="H116" s="9">
        <f>H99+H102+H110+H115</f>
        <v>1697.1799999999998</v>
      </c>
    </row>
    <row r="117" spans="1:8">
      <c r="A117" s="16"/>
      <c r="B117" s="16"/>
      <c r="C117" s="16"/>
      <c r="D117" s="16"/>
      <c r="E117" s="16"/>
      <c r="F117" s="16"/>
      <c r="G117" s="16"/>
      <c r="H117" s="16"/>
    </row>
    <row r="118" spans="1:8">
      <c r="A118" s="16"/>
      <c r="B118" s="16"/>
      <c r="C118" s="16"/>
      <c r="D118" s="16"/>
      <c r="E118" s="16"/>
      <c r="F118" s="16"/>
      <c r="G118" s="16"/>
      <c r="H118" s="16"/>
    </row>
    <row r="119" spans="1:8">
      <c r="A119" s="16"/>
      <c r="B119" s="16"/>
      <c r="C119" s="16"/>
      <c r="D119" s="16"/>
      <c r="E119" s="16"/>
      <c r="F119" s="16"/>
      <c r="G119" s="16"/>
      <c r="H119" s="16"/>
    </row>
    <row r="120" spans="1:8">
      <c r="A120" s="16"/>
      <c r="B120" s="16"/>
      <c r="C120" s="16"/>
      <c r="D120" s="16"/>
      <c r="E120" s="16"/>
      <c r="F120" s="16"/>
      <c r="G120" s="16"/>
      <c r="H120" s="16"/>
    </row>
    <row r="121" spans="1:8">
      <c r="A121" s="16"/>
      <c r="B121" s="16"/>
      <c r="C121" s="16"/>
      <c r="D121" s="16"/>
      <c r="E121" s="16"/>
      <c r="F121" s="16"/>
      <c r="G121" s="16"/>
      <c r="H121" s="16"/>
    </row>
    <row r="122" spans="1:8">
      <c r="A122" s="16"/>
      <c r="B122" s="16"/>
      <c r="C122" s="16"/>
      <c r="D122" s="16"/>
      <c r="E122" s="16"/>
      <c r="F122" s="16"/>
      <c r="G122" s="16"/>
      <c r="H122" s="16"/>
    </row>
    <row r="123" spans="1:8">
      <c r="A123" s="16"/>
      <c r="B123" s="16"/>
      <c r="C123" s="16"/>
      <c r="D123" s="16"/>
      <c r="E123" s="15"/>
      <c r="F123" s="15"/>
      <c r="G123" s="15"/>
      <c r="H123" s="15"/>
    </row>
    <row r="124" spans="1:8">
      <c r="A124" s="16"/>
      <c r="B124" s="16"/>
      <c r="C124" s="16"/>
      <c r="D124" s="16"/>
      <c r="E124" s="15"/>
      <c r="F124" s="15"/>
      <c r="G124" s="15"/>
      <c r="H124" s="15"/>
    </row>
    <row r="125" spans="1:8">
      <c r="A125" s="25"/>
      <c r="B125" s="15"/>
      <c r="C125" s="15"/>
      <c r="D125" s="15"/>
      <c r="E125" s="15"/>
      <c r="F125" s="15"/>
      <c r="G125" s="15"/>
      <c r="H125" s="15"/>
    </row>
    <row r="126" spans="1:8">
      <c r="A126" s="48" t="s">
        <v>60</v>
      </c>
      <c r="B126" s="49"/>
      <c r="C126" s="49"/>
      <c r="D126" s="49"/>
      <c r="E126" s="49"/>
      <c r="F126" s="49"/>
      <c r="G126" s="49"/>
      <c r="H126" s="50"/>
    </row>
    <row r="127" spans="1:8">
      <c r="A127" s="46" t="s">
        <v>1</v>
      </c>
      <c r="B127" s="46" t="s">
        <v>2</v>
      </c>
      <c r="C127" s="46" t="s">
        <v>40</v>
      </c>
      <c r="D127" s="46" t="s">
        <v>41</v>
      </c>
      <c r="E127" s="52" t="s">
        <v>5</v>
      </c>
      <c r="F127" s="53"/>
      <c r="G127" s="54"/>
      <c r="H127" s="46" t="s">
        <v>8</v>
      </c>
    </row>
    <row r="128" spans="1:8">
      <c r="A128" s="47"/>
      <c r="B128" s="47"/>
      <c r="C128" s="47"/>
      <c r="D128" s="47"/>
      <c r="E128" s="4" t="s">
        <v>29</v>
      </c>
      <c r="F128" s="4" t="s">
        <v>30</v>
      </c>
      <c r="G128" s="4" t="s">
        <v>31</v>
      </c>
      <c r="H128" s="47"/>
    </row>
    <row r="129" spans="1:8">
      <c r="A129" s="4" t="s">
        <v>6</v>
      </c>
      <c r="B129" s="4">
        <v>41</v>
      </c>
      <c r="C129" s="4" t="s">
        <v>203</v>
      </c>
      <c r="D129" s="4">
        <v>150</v>
      </c>
      <c r="E129" s="4">
        <v>4.8499999999999996</v>
      </c>
      <c r="F129" s="4">
        <v>5.59</v>
      </c>
      <c r="G129" s="4">
        <v>22.64</v>
      </c>
      <c r="H129" s="4">
        <v>159</v>
      </c>
    </row>
    <row r="130" spans="1:8">
      <c r="A130" s="4"/>
      <c r="B130" s="4">
        <v>2</v>
      </c>
      <c r="C130" s="4" t="s">
        <v>7</v>
      </c>
      <c r="D130" s="8" t="s">
        <v>229</v>
      </c>
      <c r="E130" s="4">
        <v>4.5</v>
      </c>
      <c r="F130" s="4">
        <v>6.92</v>
      </c>
      <c r="G130" s="4">
        <v>17.28</v>
      </c>
      <c r="H130" s="4">
        <v>142.01</v>
      </c>
    </row>
    <row r="131" spans="1:8">
      <c r="A131" s="4"/>
      <c r="B131" s="4">
        <v>3</v>
      </c>
      <c r="C131" s="4" t="s">
        <v>50</v>
      </c>
      <c r="D131" s="4">
        <v>150</v>
      </c>
      <c r="E131" s="4">
        <v>2.5</v>
      </c>
      <c r="F131" s="4">
        <v>3.5</v>
      </c>
      <c r="G131" s="4">
        <v>17.010000000000002</v>
      </c>
      <c r="H131" s="4">
        <v>109.54</v>
      </c>
    </row>
    <row r="132" spans="1:8">
      <c r="A132" s="48" t="s">
        <v>9</v>
      </c>
      <c r="B132" s="49"/>
      <c r="C132" s="49"/>
      <c r="D132" s="50"/>
      <c r="E132" s="9">
        <f>E129+E130+E131</f>
        <v>11.85</v>
      </c>
      <c r="F132" s="9">
        <f t="shared" ref="F132:H132" si="11">F129+F130+F131</f>
        <v>16.009999999999998</v>
      </c>
      <c r="G132" s="9">
        <f t="shared" si="11"/>
        <v>56.930000000000007</v>
      </c>
      <c r="H132" s="9">
        <f t="shared" si="11"/>
        <v>410.55</v>
      </c>
    </row>
    <row r="133" spans="1:8">
      <c r="A133" s="46" t="s">
        <v>10</v>
      </c>
      <c r="B133" s="4" t="s">
        <v>18</v>
      </c>
      <c r="C133" s="4" t="s">
        <v>67</v>
      </c>
      <c r="D133" s="4">
        <v>250</v>
      </c>
      <c r="E133" s="4">
        <v>0</v>
      </c>
      <c r="F133" s="4">
        <v>0</v>
      </c>
      <c r="G133" s="4">
        <v>0</v>
      </c>
      <c r="H133" s="4">
        <v>0</v>
      </c>
    </row>
    <row r="134" spans="1:8">
      <c r="A134" s="47"/>
      <c r="B134" s="4">
        <v>4</v>
      </c>
      <c r="C134" s="4" t="s">
        <v>11</v>
      </c>
      <c r="D134" s="4">
        <v>150</v>
      </c>
      <c r="E134" s="4">
        <v>4.3499999999999996</v>
      </c>
      <c r="F134" s="4">
        <v>3.75</v>
      </c>
      <c r="G134" s="4">
        <v>7.24</v>
      </c>
      <c r="H134" s="4">
        <v>81.05</v>
      </c>
    </row>
    <row r="135" spans="1:8">
      <c r="A135" s="48" t="s">
        <v>12</v>
      </c>
      <c r="B135" s="49"/>
      <c r="C135" s="49"/>
      <c r="D135" s="50"/>
      <c r="E135" s="9">
        <v>4.3499999999999996</v>
      </c>
      <c r="F135" s="9">
        <v>3.75</v>
      </c>
      <c r="G135" s="9">
        <v>7.24</v>
      </c>
      <c r="H135" s="9">
        <v>81.05</v>
      </c>
    </row>
    <row r="136" spans="1:8" ht="30">
      <c r="A136" s="46" t="s">
        <v>61</v>
      </c>
      <c r="B136" s="4">
        <v>42</v>
      </c>
      <c r="C136" s="4" t="s">
        <v>145</v>
      </c>
      <c r="D136" s="4">
        <v>30</v>
      </c>
      <c r="E136" s="4">
        <v>0.5</v>
      </c>
      <c r="F136" s="4">
        <v>2.4</v>
      </c>
      <c r="G136" s="4">
        <v>1.52</v>
      </c>
      <c r="H136" s="4">
        <v>28.5</v>
      </c>
    </row>
    <row r="137" spans="1:8" ht="45">
      <c r="A137" s="51"/>
      <c r="B137" s="4" t="s">
        <v>190</v>
      </c>
      <c r="C137" s="4" t="s">
        <v>179</v>
      </c>
      <c r="D137" s="4" t="s">
        <v>186</v>
      </c>
      <c r="E137" s="4">
        <v>5.98</v>
      </c>
      <c r="F137" s="4">
        <v>2.09</v>
      </c>
      <c r="G137" s="4">
        <v>20.47</v>
      </c>
      <c r="H137" s="4">
        <v>122.7</v>
      </c>
    </row>
    <row r="138" spans="1:8">
      <c r="A138" s="51"/>
      <c r="B138" s="4">
        <v>45</v>
      </c>
      <c r="C138" s="4" t="s">
        <v>62</v>
      </c>
      <c r="D138" s="4" t="s">
        <v>204</v>
      </c>
      <c r="E138" s="4">
        <v>6.8</v>
      </c>
      <c r="F138" s="4">
        <v>9.36</v>
      </c>
      <c r="G138" s="4">
        <v>1.47</v>
      </c>
      <c r="H138" s="4">
        <v>134.1</v>
      </c>
    </row>
    <row r="139" spans="1:8">
      <c r="A139" s="51"/>
      <c r="B139" s="4">
        <v>11</v>
      </c>
      <c r="C139" s="4" t="s">
        <v>109</v>
      </c>
      <c r="D139" s="4">
        <v>120</v>
      </c>
      <c r="E139" s="4">
        <v>2.21</v>
      </c>
      <c r="F139" s="4">
        <v>4.18</v>
      </c>
      <c r="G139" s="4">
        <v>14.46</v>
      </c>
      <c r="H139" s="4">
        <v>105</v>
      </c>
    </row>
    <row r="140" spans="1:8">
      <c r="A140" s="51"/>
      <c r="B140" s="4">
        <v>46</v>
      </c>
      <c r="C140" s="4" t="s">
        <v>156</v>
      </c>
      <c r="D140" s="4">
        <v>150</v>
      </c>
      <c r="E140" s="4">
        <v>0.2</v>
      </c>
      <c r="F140" s="4">
        <v>0</v>
      </c>
      <c r="G140" s="4">
        <v>13.6</v>
      </c>
      <c r="H140" s="4">
        <v>55.4</v>
      </c>
    </row>
    <row r="141" spans="1:8">
      <c r="A141" s="51"/>
      <c r="B141" s="4" t="s">
        <v>18</v>
      </c>
      <c r="C141" s="4" t="s">
        <v>19</v>
      </c>
      <c r="D141" s="4">
        <v>25</v>
      </c>
      <c r="E141" s="4">
        <v>1.4</v>
      </c>
      <c r="F141" s="4">
        <v>0.2</v>
      </c>
      <c r="G141" s="4">
        <v>12.15</v>
      </c>
      <c r="H141" s="4">
        <v>54.5</v>
      </c>
    </row>
    <row r="142" spans="1:8">
      <c r="A142" s="47"/>
      <c r="B142" s="4" t="s">
        <v>18</v>
      </c>
      <c r="C142" s="41" t="s">
        <v>20</v>
      </c>
      <c r="D142" s="41">
        <v>25</v>
      </c>
      <c r="E142" s="41">
        <v>1.1200000000000001</v>
      </c>
      <c r="F142" s="41">
        <v>0.22</v>
      </c>
      <c r="G142" s="41">
        <v>7.5</v>
      </c>
      <c r="H142" s="41">
        <v>32.799999999999997</v>
      </c>
    </row>
    <row r="143" spans="1:8">
      <c r="A143" s="48" t="s">
        <v>21</v>
      </c>
      <c r="B143" s="49"/>
      <c r="C143" s="49"/>
      <c r="D143" s="50"/>
      <c r="E143" s="9">
        <f>E136+E137+E138+E139+E140+E141+E142</f>
        <v>18.21</v>
      </c>
      <c r="F143" s="9">
        <f t="shared" ref="F143:H143" si="12">F136+F137+F138+F139+F140+F141+F142</f>
        <v>18.45</v>
      </c>
      <c r="G143" s="9">
        <f t="shared" si="12"/>
        <v>71.17</v>
      </c>
      <c r="H143" s="9">
        <f t="shared" si="12"/>
        <v>532.99999999999989</v>
      </c>
    </row>
    <row r="144" spans="1:8">
      <c r="A144" s="46" t="s">
        <v>22</v>
      </c>
      <c r="B144" s="4">
        <v>39</v>
      </c>
      <c r="C144" s="4" t="s">
        <v>144</v>
      </c>
      <c r="D144" s="4">
        <v>90</v>
      </c>
      <c r="E144" s="4">
        <v>8.82</v>
      </c>
      <c r="F144" s="4">
        <v>6.17</v>
      </c>
      <c r="G144" s="4">
        <v>31.5</v>
      </c>
      <c r="H144" s="4">
        <v>216.81</v>
      </c>
    </row>
    <row r="145" spans="1:8">
      <c r="A145" s="51"/>
      <c r="B145" s="4">
        <v>40</v>
      </c>
      <c r="C145" s="4" t="s">
        <v>58</v>
      </c>
      <c r="D145" s="4">
        <v>120</v>
      </c>
      <c r="E145" s="4">
        <v>3.1</v>
      </c>
      <c r="F145" s="4">
        <v>5.6</v>
      </c>
      <c r="G145" s="4">
        <v>20.5</v>
      </c>
      <c r="H145" s="4">
        <v>170.1</v>
      </c>
    </row>
    <row r="146" spans="1:8">
      <c r="A146" s="51"/>
      <c r="B146" s="4">
        <v>55</v>
      </c>
      <c r="C146" s="4" t="s">
        <v>38</v>
      </c>
      <c r="D146" s="4">
        <v>180</v>
      </c>
      <c r="E146" s="4">
        <v>0</v>
      </c>
      <c r="F146" s="4">
        <v>0</v>
      </c>
      <c r="G146" s="4">
        <v>8.98</v>
      </c>
      <c r="H146" s="4">
        <v>36</v>
      </c>
    </row>
    <row r="147" spans="1:8">
      <c r="A147" s="51"/>
      <c r="B147" s="31" t="s">
        <v>18</v>
      </c>
      <c r="C147" s="41" t="s">
        <v>20</v>
      </c>
      <c r="D147" s="41">
        <v>25</v>
      </c>
      <c r="E147" s="41">
        <v>1.1200000000000001</v>
      </c>
      <c r="F147" s="41">
        <v>0.22</v>
      </c>
      <c r="G147" s="41">
        <v>7.5</v>
      </c>
      <c r="H147" s="41">
        <v>32.799999999999997</v>
      </c>
    </row>
    <row r="148" spans="1:8">
      <c r="A148" s="51"/>
      <c r="B148" s="4" t="s">
        <v>18</v>
      </c>
      <c r="C148" s="4" t="s">
        <v>19</v>
      </c>
      <c r="D148" s="4">
        <v>25</v>
      </c>
      <c r="E148" s="4">
        <v>1.4</v>
      </c>
      <c r="F148" s="4">
        <v>0.2</v>
      </c>
      <c r="G148" s="4">
        <v>12.15</v>
      </c>
      <c r="H148" s="4">
        <v>54.5</v>
      </c>
    </row>
    <row r="149" spans="1:8">
      <c r="A149" s="51"/>
      <c r="B149" s="4">
        <v>13</v>
      </c>
      <c r="C149" s="4" t="s">
        <v>151</v>
      </c>
      <c r="D149" s="4">
        <v>95</v>
      </c>
      <c r="E149" s="4">
        <v>0.28000000000000003</v>
      </c>
      <c r="F149" s="4">
        <v>0.28000000000000003</v>
      </c>
      <c r="G149" s="4">
        <v>6.8810000000000002</v>
      </c>
      <c r="H149" s="4">
        <v>33</v>
      </c>
    </row>
    <row r="150" spans="1:8">
      <c r="A150" s="48" t="s">
        <v>26</v>
      </c>
      <c r="B150" s="49"/>
      <c r="C150" s="49"/>
      <c r="D150" s="50"/>
      <c r="E150" s="9">
        <f>E144+E145+E146+E147+E148+E149</f>
        <v>14.719999999999999</v>
      </c>
      <c r="F150" s="11">
        <f t="shared" ref="F150:H150" si="13">F144+F145+F146+F147+F148+F149</f>
        <v>12.469999999999999</v>
      </c>
      <c r="G150" s="11">
        <f t="shared" si="13"/>
        <v>87.51100000000001</v>
      </c>
      <c r="H150" s="11">
        <f t="shared" si="13"/>
        <v>543.21</v>
      </c>
    </row>
    <row r="151" spans="1:8">
      <c r="A151" s="48" t="s">
        <v>65</v>
      </c>
      <c r="B151" s="49"/>
      <c r="C151" s="49"/>
      <c r="D151" s="50"/>
      <c r="E151" s="9">
        <f>E132+E143+E150</f>
        <v>44.78</v>
      </c>
      <c r="F151" s="9">
        <f>F132+F143+F150</f>
        <v>46.929999999999993</v>
      </c>
      <c r="G151" s="9">
        <f>G132+G143+G150</f>
        <v>215.61100000000005</v>
      </c>
      <c r="H151" s="9">
        <f>H132+H143+H150+H135</f>
        <v>1567.81</v>
      </c>
    </row>
    <row r="152" spans="1:8">
      <c r="A152" s="25"/>
      <c r="B152" s="25"/>
      <c r="C152" s="25"/>
      <c r="D152" s="25"/>
      <c r="E152" s="25"/>
      <c r="F152" s="25"/>
      <c r="G152" s="25"/>
      <c r="H152" s="25"/>
    </row>
    <row r="153" spans="1:8">
      <c r="A153" s="25"/>
      <c r="B153" s="25"/>
      <c r="C153" s="25"/>
      <c r="D153" s="25"/>
      <c r="E153" s="25"/>
      <c r="F153" s="25"/>
      <c r="G153" s="25"/>
      <c r="H153" s="25"/>
    </row>
    <row r="154" spans="1:8">
      <c r="A154" s="25"/>
      <c r="B154" s="25"/>
      <c r="C154" s="25"/>
      <c r="D154" s="25"/>
      <c r="E154" s="25"/>
      <c r="F154" s="25"/>
      <c r="G154" s="25"/>
      <c r="H154" s="25"/>
    </row>
    <row r="155" spans="1:8">
      <c r="A155" s="25"/>
      <c r="B155" s="25"/>
      <c r="C155" s="25"/>
      <c r="D155" s="25"/>
      <c r="E155" s="25"/>
      <c r="F155" s="25"/>
      <c r="G155" s="25"/>
      <c r="H155" s="25"/>
    </row>
    <row r="156" spans="1:8">
      <c r="A156" s="25"/>
      <c r="B156" s="25"/>
      <c r="C156" s="25"/>
      <c r="D156" s="25"/>
      <c r="E156" s="25"/>
      <c r="F156" s="25"/>
      <c r="G156" s="25"/>
      <c r="H156" s="25"/>
    </row>
    <row r="157" spans="1:8">
      <c r="A157" s="55" t="s">
        <v>66</v>
      </c>
      <c r="B157" s="56"/>
      <c r="C157" s="56"/>
      <c r="D157" s="56"/>
      <c r="E157" s="56"/>
      <c r="F157" s="56"/>
      <c r="G157" s="56"/>
      <c r="H157" s="57"/>
    </row>
    <row r="158" spans="1:8">
      <c r="A158" s="46" t="s">
        <v>1</v>
      </c>
      <c r="B158" s="46" t="s">
        <v>2</v>
      </c>
      <c r="C158" s="46" t="s">
        <v>40</v>
      </c>
      <c r="D158" s="46" t="s">
        <v>41</v>
      </c>
      <c r="E158" s="52" t="s">
        <v>5</v>
      </c>
      <c r="F158" s="53"/>
      <c r="G158" s="54"/>
      <c r="H158" s="46" t="s">
        <v>8</v>
      </c>
    </row>
    <row r="159" spans="1:8">
      <c r="A159" s="47"/>
      <c r="B159" s="47"/>
      <c r="C159" s="47"/>
      <c r="D159" s="47"/>
      <c r="E159" s="4" t="s">
        <v>29</v>
      </c>
      <c r="F159" s="4" t="s">
        <v>30</v>
      </c>
      <c r="G159" s="4" t="s">
        <v>31</v>
      </c>
      <c r="H159" s="47"/>
    </row>
    <row r="160" spans="1:8">
      <c r="A160" s="46" t="s">
        <v>6</v>
      </c>
      <c r="B160" s="4">
        <v>56</v>
      </c>
      <c r="C160" s="4" t="s">
        <v>212</v>
      </c>
      <c r="D160" s="4">
        <v>150</v>
      </c>
      <c r="E160" s="4">
        <v>4.67</v>
      </c>
      <c r="F160" s="4">
        <v>5.36</v>
      </c>
      <c r="G160" s="4">
        <v>19.46</v>
      </c>
      <c r="H160" s="4">
        <v>143.5</v>
      </c>
    </row>
    <row r="161" spans="1:8">
      <c r="A161" s="51"/>
      <c r="B161" s="4">
        <v>15</v>
      </c>
      <c r="C161" s="4" t="s">
        <v>43</v>
      </c>
      <c r="D161" s="8" t="s">
        <v>232</v>
      </c>
      <c r="E161" s="4">
        <v>2.1</v>
      </c>
      <c r="F161" s="4">
        <v>3.96</v>
      </c>
      <c r="G161" s="4">
        <v>22.68</v>
      </c>
      <c r="H161" s="4">
        <v>134.76</v>
      </c>
    </row>
    <row r="162" spans="1:8">
      <c r="A162" s="51"/>
      <c r="B162" s="4">
        <v>57</v>
      </c>
      <c r="C162" s="4" t="s">
        <v>108</v>
      </c>
      <c r="D162" s="4">
        <v>40</v>
      </c>
      <c r="E162" s="4">
        <v>5.0999999999999996</v>
      </c>
      <c r="F162" s="4">
        <v>4.5999999999999996</v>
      </c>
      <c r="G162" s="4">
        <v>0.3</v>
      </c>
      <c r="H162" s="4">
        <v>63</v>
      </c>
    </row>
    <row r="163" spans="1:8">
      <c r="A163" s="47"/>
      <c r="B163" s="4">
        <v>16</v>
      </c>
      <c r="C163" s="4" t="s">
        <v>32</v>
      </c>
      <c r="D163" s="4">
        <v>150</v>
      </c>
      <c r="E163" s="4">
        <v>2</v>
      </c>
      <c r="F163" s="4">
        <v>2.87</v>
      </c>
      <c r="G163" s="4">
        <v>13.07</v>
      </c>
      <c r="H163" s="4">
        <v>86.11</v>
      </c>
    </row>
    <row r="164" spans="1:8">
      <c r="A164" s="48" t="s">
        <v>9</v>
      </c>
      <c r="B164" s="49"/>
      <c r="C164" s="49"/>
      <c r="D164" s="50"/>
      <c r="E164" s="9">
        <f>E190+E161+E163</f>
        <v>9.3699999999999992</v>
      </c>
      <c r="F164" s="9">
        <f>F190+F161+F163</f>
        <v>12.650000000000002</v>
      </c>
      <c r="G164" s="9">
        <f>G190+G161+G163</f>
        <v>57.059999999999995</v>
      </c>
      <c r="H164" s="9">
        <f>H190+H161+H163</f>
        <v>377.62</v>
      </c>
    </row>
    <row r="165" spans="1:8">
      <c r="A165" s="46" t="s">
        <v>10</v>
      </c>
      <c r="B165" s="4" t="s">
        <v>18</v>
      </c>
      <c r="C165" s="4" t="s">
        <v>67</v>
      </c>
      <c r="D165" s="4">
        <v>250</v>
      </c>
      <c r="E165" s="4">
        <v>0</v>
      </c>
      <c r="F165" s="4">
        <v>0</v>
      </c>
      <c r="G165" s="4">
        <v>0</v>
      </c>
      <c r="H165" s="4">
        <v>0</v>
      </c>
    </row>
    <row r="166" spans="1:8">
      <c r="A166" s="47"/>
      <c r="B166" s="4" t="s">
        <v>18</v>
      </c>
      <c r="C166" s="4" t="s">
        <v>48</v>
      </c>
      <c r="D166" s="4">
        <v>150</v>
      </c>
      <c r="E166" s="4">
        <v>0</v>
      </c>
      <c r="F166" s="4">
        <v>0</v>
      </c>
      <c r="G166" s="4">
        <v>15</v>
      </c>
      <c r="H166" s="4">
        <v>60</v>
      </c>
    </row>
    <row r="167" spans="1:8">
      <c r="A167" s="48" t="s">
        <v>12</v>
      </c>
      <c r="B167" s="49"/>
      <c r="C167" s="49"/>
      <c r="D167" s="50"/>
      <c r="E167" s="9">
        <v>0</v>
      </c>
      <c r="F167" s="9">
        <v>0</v>
      </c>
      <c r="G167" s="9">
        <v>17</v>
      </c>
      <c r="H167" s="9">
        <v>80</v>
      </c>
    </row>
    <row r="168" spans="1:8">
      <c r="A168" s="46" t="s">
        <v>13</v>
      </c>
      <c r="B168" s="4">
        <v>51</v>
      </c>
      <c r="C168" s="4" t="s">
        <v>69</v>
      </c>
      <c r="D168" s="4">
        <v>45</v>
      </c>
      <c r="E168" s="4">
        <v>0.9</v>
      </c>
      <c r="F168" s="4">
        <v>5.3</v>
      </c>
      <c r="G168" s="4">
        <v>4.3</v>
      </c>
      <c r="H168" s="4">
        <v>68.400000000000006</v>
      </c>
    </row>
    <row r="169" spans="1:8" ht="30">
      <c r="A169" s="51"/>
      <c r="B169" s="4">
        <v>52</v>
      </c>
      <c r="C169" s="4" t="s">
        <v>220</v>
      </c>
      <c r="D169" s="4" t="s">
        <v>205</v>
      </c>
      <c r="E169" s="4">
        <v>2.98</v>
      </c>
      <c r="F169" s="4">
        <v>2.58</v>
      </c>
      <c r="G169" s="4">
        <v>7.36</v>
      </c>
      <c r="H169" s="4">
        <v>72</v>
      </c>
    </row>
    <row r="170" spans="1:8">
      <c r="A170" s="51"/>
      <c r="B170" s="4">
        <v>53</v>
      </c>
      <c r="C170" s="4" t="s">
        <v>158</v>
      </c>
      <c r="D170" s="4">
        <v>180</v>
      </c>
      <c r="E170" s="4">
        <v>6.3</v>
      </c>
      <c r="F170" s="4">
        <v>7.68</v>
      </c>
      <c r="G170" s="4">
        <v>9.7799999999999994</v>
      </c>
      <c r="H170" s="4">
        <v>133.44</v>
      </c>
    </row>
    <row r="171" spans="1:8" ht="30">
      <c r="A171" s="51"/>
      <c r="B171" s="4">
        <v>31</v>
      </c>
      <c r="C171" s="4" t="s">
        <v>55</v>
      </c>
      <c r="D171" s="4">
        <v>150</v>
      </c>
      <c r="E171" s="4">
        <v>0.2</v>
      </c>
      <c r="F171" s="4">
        <v>0</v>
      </c>
      <c r="G171" s="4">
        <v>32.299999999999997</v>
      </c>
      <c r="H171" s="4">
        <v>125.3</v>
      </c>
    </row>
    <row r="172" spans="1:8">
      <c r="A172" s="51"/>
      <c r="B172" s="4" t="s">
        <v>18</v>
      </c>
      <c r="C172" s="4" t="s">
        <v>19</v>
      </c>
      <c r="D172" s="4">
        <v>25</v>
      </c>
      <c r="E172" s="4">
        <v>1.4</v>
      </c>
      <c r="F172" s="4">
        <v>0.2</v>
      </c>
      <c r="G172" s="4">
        <v>12.15</v>
      </c>
      <c r="H172" s="4">
        <v>54.5</v>
      </c>
    </row>
    <row r="173" spans="1:8">
      <c r="A173" s="47"/>
      <c r="B173" s="4" t="s">
        <v>18</v>
      </c>
      <c r="C173" s="4" t="s">
        <v>20</v>
      </c>
      <c r="D173" s="4">
        <v>25</v>
      </c>
      <c r="E173" s="4">
        <v>1.1200000000000001</v>
      </c>
      <c r="F173" s="4">
        <v>0.22</v>
      </c>
      <c r="G173" s="4">
        <v>7.5</v>
      </c>
      <c r="H173" s="4">
        <v>32.799999999999997</v>
      </c>
    </row>
    <row r="174" spans="1:8">
      <c r="A174" s="48" t="s">
        <v>21</v>
      </c>
      <c r="B174" s="49"/>
      <c r="C174" s="49"/>
      <c r="D174" s="50"/>
      <c r="E174" s="9">
        <f>E168+E169+E170+E171+E172+E173</f>
        <v>12.899999999999999</v>
      </c>
      <c r="F174" s="9">
        <f t="shared" ref="F174:H174" si="14">F168+F169+F170+F171+F172+F173</f>
        <v>15.979999999999999</v>
      </c>
      <c r="G174" s="9">
        <f t="shared" si="14"/>
        <v>73.39</v>
      </c>
      <c r="H174" s="9">
        <f t="shared" si="14"/>
        <v>486.44000000000005</v>
      </c>
    </row>
    <row r="175" spans="1:8">
      <c r="A175" s="46" t="s">
        <v>22</v>
      </c>
      <c r="B175" s="4">
        <v>54</v>
      </c>
      <c r="C175" s="4" t="s">
        <v>118</v>
      </c>
      <c r="D175" s="4">
        <v>210</v>
      </c>
      <c r="E175" s="4">
        <v>11.2</v>
      </c>
      <c r="F175" s="4">
        <v>8.6</v>
      </c>
      <c r="G175" s="4">
        <v>121.3</v>
      </c>
      <c r="H175" s="4">
        <v>623.6</v>
      </c>
    </row>
    <row r="176" spans="1:8">
      <c r="A176" s="51"/>
      <c r="B176" s="4">
        <v>113</v>
      </c>
      <c r="C176" s="4" t="s">
        <v>242</v>
      </c>
      <c r="D176" s="4">
        <v>150</v>
      </c>
      <c r="E176" s="4">
        <v>0</v>
      </c>
      <c r="F176" s="4">
        <v>0</v>
      </c>
      <c r="G176" s="4">
        <v>6</v>
      </c>
      <c r="H176" s="4">
        <v>27</v>
      </c>
    </row>
    <row r="177" spans="1:8">
      <c r="A177" s="51"/>
      <c r="B177" s="4" t="s">
        <v>18</v>
      </c>
      <c r="C177" s="4" t="s">
        <v>160</v>
      </c>
      <c r="D177" s="4">
        <v>20</v>
      </c>
      <c r="E177" s="4">
        <v>1.82</v>
      </c>
      <c r="F177" s="4">
        <v>1.56</v>
      </c>
      <c r="G177" s="4">
        <v>13.44</v>
      </c>
      <c r="H177" s="4">
        <v>76.2</v>
      </c>
    </row>
    <row r="178" spans="1:8">
      <c r="A178" s="51"/>
      <c r="B178" s="4" t="s">
        <v>18</v>
      </c>
      <c r="C178" s="4" t="s">
        <v>20</v>
      </c>
      <c r="D178" s="4">
        <v>25</v>
      </c>
      <c r="E178" s="4">
        <v>1.1200000000000001</v>
      </c>
      <c r="F178" s="4">
        <v>0.22</v>
      </c>
      <c r="G178" s="4">
        <v>7.5</v>
      </c>
      <c r="H178" s="4">
        <v>32.799999999999997</v>
      </c>
    </row>
    <row r="179" spans="1:8">
      <c r="A179" s="47"/>
      <c r="B179" s="4">
        <v>13</v>
      </c>
      <c r="C179" s="4" t="s">
        <v>151</v>
      </c>
      <c r="D179" s="4">
        <v>95</v>
      </c>
      <c r="E179" s="4">
        <v>1.36</v>
      </c>
      <c r="F179" s="4">
        <v>0.46</v>
      </c>
      <c r="G179" s="4">
        <v>18.899999999999999</v>
      </c>
      <c r="H179" s="4">
        <v>86.4</v>
      </c>
    </row>
    <row r="180" spans="1:8">
      <c r="A180" s="48" t="s">
        <v>26</v>
      </c>
      <c r="B180" s="49"/>
      <c r="C180" s="49"/>
      <c r="D180" s="50"/>
      <c r="E180" s="9">
        <f>E175+E176+E177+E178+E179</f>
        <v>15.5</v>
      </c>
      <c r="F180" s="11">
        <f t="shared" ref="F180:H180" si="15">F175+F176+F177+F178+F179</f>
        <v>10.840000000000002</v>
      </c>
      <c r="G180" s="11">
        <f t="shared" si="15"/>
        <v>167.14000000000001</v>
      </c>
      <c r="H180" s="11">
        <f t="shared" si="15"/>
        <v>846</v>
      </c>
    </row>
    <row r="181" spans="1:8">
      <c r="A181" s="48" t="s">
        <v>71</v>
      </c>
      <c r="B181" s="49"/>
      <c r="C181" s="49"/>
      <c r="D181" s="50"/>
      <c r="E181" s="9">
        <f>E164+E167+E174+E180</f>
        <v>37.769999999999996</v>
      </c>
      <c r="F181" s="9">
        <f>F164+F167+F174+F180</f>
        <v>39.470000000000006</v>
      </c>
      <c r="G181" s="9">
        <f>G164+G167+G174+G180</f>
        <v>314.59000000000003</v>
      </c>
      <c r="H181" s="9">
        <f>H164+H167+H174+H180</f>
        <v>1790.06</v>
      </c>
    </row>
    <row r="182" spans="1:8">
      <c r="A182" s="16"/>
      <c r="B182" s="16"/>
      <c r="C182" s="16"/>
      <c r="D182" s="16"/>
      <c r="E182" s="16"/>
      <c r="F182" s="16"/>
      <c r="G182" s="16"/>
      <c r="H182" s="16"/>
    </row>
    <row r="183" spans="1:8">
      <c r="A183" s="16"/>
      <c r="B183" s="16"/>
      <c r="C183" s="16"/>
      <c r="D183" s="16"/>
      <c r="E183" s="16"/>
      <c r="F183" s="16"/>
      <c r="G183" s="16"/>
      <c r="H183" s="16"/>
    </row>
    <row r="184" spans="1:8">
      <c r="A184" s="25"/>
      <c r="B184" s="25"/>
      <c r="C184" s="25"/>
      <c r="D184" s="25"/>
      <c r="E184" s="25"/>
      <c r="F184" s="25"/>
      <c r="G184" s="25"/>
      <c r="H184" s="25"/>
    </row>
    <row r="185" spans="1:8">
      <c r="A185" s="25"/>
      <c r="B185" s="25"/>
      <c r="C185" s="25"/>
      <c r="D185" s="25"/>
      <c r="E185" s="25"/>
      <c r="F185" s="25"/>
      <c r="G185" s="25"/>
      <c r="H185" s="25"/>
    </row>
    <row r="186" spans="1:8">
      <c r="A186" s="25"/>
      <c r="B186" s="25"/>
      <c r="C186" s="25"/>
      <c r="D186" s="25"/>
      <c r="E186" s="25"/>
      <c r="F186" s="25"/>
      <c r="G186" s="25"/>
      <c r="H186" s="25"/>
    </row>
    <row r="187" spans="1:8">
      <c r="A187" s="55" t="s">
        <v>72</v>
      </c>
      <c r="B187" s="56"/>
      <c r="C187" s="56"/>
      <c r="D187" s="56"/>
      <c r="E187" s="56"/>
      <c r="F187" s="56"/>
      <c r="G187" s="56"/>
      <c r="H187" s="57"/>
    </row>
    <row r="188" spans="1:8">
      <c r="A188" s="58" t="s">
        <v>1</v>
      </c>
      <c r="B188" s="58" t="s">
        <v>2</v>
      </c>
      <c r="C188" s="58" t="s">
        <v>40</v>
      </c>
      <c r="D188" s="46" t="s">
        <v>41</v>
      </c>
      <c r="E188" s="52" t="s">
        <v>5</v>
      </c>
      <c r="F188" s="53"/>
      <c r="G188" s="54"/>
      <c r="H188" s="46" t="s">
        <v>8</v>
      </c>
    </row>
    <row r="189" spans="1:8">
      <c r="A189" s="59"/>
      <c r="B189" s="59"/>
      <c r="C189" s="59"/>
      <c r="D189" s="47"/>
      <c r="E189" s="4" t="s">
        <v>29</v>
      </c>
      <c r="F189" s="4" t="s">
        <v>30</v>
      </c>
      <c r="G189" s="4" t="s">
        <v>31</v>
      </c>
      <c r="H189" s="47"/>
    </row>
    <row r="190" spans="1:8" ht="30">
      <c r="A190" s="46" t="s">
        <v>6</v>
      </c>
      <c r="B190" s="4">
        <v>49</v>
      </c>
      <c r="C190" s="44" t="s">
        <v>250</v>
      </c>
      <c r="D190" s="4">
        <v>150</v>
      </c>
      <c r="E190" s="4">
        <v>5.27</v>
      </c>
      <c r="F190" s="4">
        <v>5.82</v>
      </c>
      <c r="G190" s="4">
        <v>21.31</v>
      </c>
      <c r="H190" s="4">
        <v>156.75</v>
      </c>
    </row>
    <row r="191" spans="1:8">
      <c r="A191" s="51"/>
      <c r="B191" s="4">
        <v>50</v>
      </c>
      <c r="C191" s="4" t="s">
        <v>161</v>
      </c>
      <c r="D191" s="8" t="s">
        <v>237</v>
      </c>
      <c r="E191" s="4">
        <v>2.5</v>
      </c>
      <c r="F191" s="4">
        <v>0.4</v>
      </c>
      <c r="G191" s="4">
        <v>32.4</v>
      </c>
      <c r="H191" s="4">
        <v>119.53</v>
      </c>
    </row>
    <row r="192" spans="1:8">
      <c r="A192" s="51"/>
      <c r="B192" s="4">
        <v>58</v>
      </c>
      <c r="C192" s="4" t="s">
        <v>25</v>
      </c>
      <c r="D192" s="4">
        <v>150</v>
      </c>
      <c r="E192" s="4">
        <v>1.32</v>
      </c>
      <c r="F192" s="4">
        <v>1.5</v>
      </c>
      <c r="G192" s="4">
        <v>11.19</v>
      </c>
      <c r="H192" s="4">
        <v>63</v>
      </c>
    </row>
    <row r="193" spans="1:8">
      <c r="A193" s="48" t="s">
        <v>9</v>
      </c>
      <c r="B193" s="49">
        <v>13</v>
      </c>
      <c r="C193" s="49" t="s">
        <v>25</v>
      </c>
      <c r="D193" s="50">
        <v>150</v>
      </c>
      <c r="E193" s="9">
        <f>E160+E191+E192</f>
        <v>8.49</v>
      </c>
      <c r="F193" s="9">
        <f>F160+F191+F192</f>
        <v>7.2600000000000007</v>
      </c>
      <c r="G193" s="9">
        <f>G160+G191+G192</f>
        <v>63.05</v>
      </c>
      <c r="H193" s="9">
        <f>H160+H191+H192</f>
        <v>326.02999999999997</v>
      </c>
    </row>
    <row r="194" spans="1:8">
      <c r="A194" s="46" t="s">
        <v>10</v>
      </c>
      <c r="B194" s="4">
        <v>17</v>
      </c>
      <c r="C194" s="4" t="s">
        <v>153</v>
      </c>
      <c r="D194" s="4">
        <v>150</v>
      </c>
      <c r="E194" s="4">
        <v>4.3499999999999996</v>
      </c>
      <c r="F194" s="4">
        <v>4.8</v>
      </c>
      <c r="G194" s="4">
        <v>6</v>
      </c>
      <c r="H194" s="4">
        <v>88.5</v>
      </c>
    </row>
    <row r="195" spans="1:8">
      <c r="A195" s="47" t="s">
        <v>10</v>
      </c>
      <c r="B195" s="4" t="s">
        <v>18</v>
      </c>
      <c r="C195" s="4" t="s">
        <v>67</v>
      </c>
      <c r="D195" s="4">
        <v>250</v>
      </c>
      <c r="E195" s="4">
        <v>0</v>
      </c>
      <c r="F195" s="4">
        <v>0</v>
      </c>
      <c r="G195" s="4">
        <v>0</v>
      </c>
      <c r="H195" s="4">
        <v>0</v>
      </c>
    </row>
    <row r="196" spans="1:8">
      <c r="A196" s="48" t="s">
        <v>12</v>
      </c>
      <c r="B196" s="49">
        <v>8</v>
      </c>
      <c r="C196" s="49" t="s">
        <v>153</v>
      </c>
      <c r="D196" s="50">
        <v>180</v>
      </c>
      <c r="E196" s="9">
        <v>4.3499999999999996</v>
      </c>
      <c r="F196" s="9">
        <v>4.8</v>
      </c>
      <c r="G196" s="9">
        <v>6</v>
      </c>
      <c r="H196" s="9">
        <v>88.5</v>
      </c>
    </row>
    <row r="197" spans="1:8">
      <c r="A197" s="51" t="s">
        <v>13</v>
      </c>
      <c r="B197" s="4">
        <v>59</v>
      </c>
      <c r="C197" s="4" t="s">
        <v>74</v>
      </c>
      <c r="D197" s="4">
        <v>30</v>
      </c>
      <c r="E197" s="4">
        <v>0.53</v>
      </c>
      <c r="F197" s="4">
        <v>2.02</v>
      </c>
      <c r="G197" s="4">
        <v>5.96</v>
      </c>
      <c r="H197" s="4">
        <v>44</v>
      </c>
    </row>
    <row r="198" spans="1:8" ht="30">
      <c r="A198" s="51"/>
      <c r="B198" s="4">
        <v>60</v>
      </c>
      <c r="C198" s="4" t="s">
        <v>75</v>
      </c>
      <c r="D198" s="4" t="s">
        <v>184</v>
      </c>
      <c r="E198" s="4">
        <v>1.96</v>
      </c>
      <c r="F198" s="4">
        <v>2.4500000000000002</v>
      </c>
      <c r="G198" s="4">
        <v>10.050000000000001</v>
      </c>
      <c r="H198" s="4">
        <v>66.069999999999993</v>
      </c>
    </row>
    <row r="199" spans="1:8">
      <c r="A199" s="51"/>
      <c r="B199" s="4">
        <v>61</v>
      </c>
      <c r="C199" s="4" t="s">
        <v>206</v>
      </c>
      <c r="D199" s="4">
        <v>90</v>
      </c>
      <c r="E199" s="4">
        <v>11</v>
      </c>
      <c r="F199" s="29">
        <v>2.4500000000000002</v>
      </c>
      <c r="G199" s="4">
        <v>10</v>
      </c>
      <c r="H199" s="4">
        <v>172</v>
      </c>
    </row>
    <row r="200" spans="1:8">
      <c r="A200" s="51"/>
      <c r="B200" s="4">
        <v>38</v>
      </c>
      <c r="C200" s="4" t="s">
        <v>73</v>
      </c>
      <c r="D200" s="4">
        <v>120</v>
      </c>
      <c r="E200" s="4">
        <v>3</v>
      </c>
      <c r="F200" s="4">
        <v>2.4</v>
      </c>
      <c r="G200" s="4">
        <v>18.600000000000001</v>
      </c>
      <c r="H200" s="4">
        <v>106.1</v>
      </c>
    </row>
    <row r="201" spans="1:8">
      <c r="A201" s="51"/>
      <c r="B201" s="4">
        <v>23</v>
      </c>
      <c r="C201" s="4" t="s">
        <v>17</v>
      </c>
      <c r="D201" s="4">
        <v>150</v>
      </c>
      <c r="E201" s="4">
        <v>0.33</v>
      </c>
      <c r="F201" s="4">
        <v>0</v>
      </c>
      <c r="G201" s="4">
        <v>15.67</v>
      </c>
      <c r="H201" s="4">
        <v>66</v>
      </c>
    </row>
    <row r="202" spans="1:8">
      <c r="A202" s="51"/>
      <c r="B202" s="4" t="s">
        <v>18</v>
      </c>
      <c r="C202" s="4" t="s">
        <v>19</v>
      </c>
      <c r="D202" s="4">
        <v>25</v>
      </c>
      <c r="E202" s="4">
        <v>1.4</v>
      </c>
      <c r="F202" s="4">
        <v>0.2</v>
      </c>
      <c r="G202" s="4">
        <v>12.15</v>
      </c>
      <c r="H202" s="4">
        <v>54.5</v>
      </c>
    </row>
    <row r="203" spans="1:8">
      <c r="A203" s="47"/>
      <c r="B203" s="4" t="s">
        <v>18</v>
      </c>
      <c r="C203" s="4" t="s">
        <v>19</v>
      </c>
      <c r="D203" s="4">
        <v>25</v>
      </c>
      <c r="E203" s="4">
        <v>1.4</v>
      </c>
      <c r="F203" s="4">
        <v>0.2</v>
      </c>
      <c r="G203" s="4">
        <v>12.15</v>
      </c>
      <c r="H203" s="4">
        <v>54.5</v>
      </c>
    </row>
    <row r="204" spans="1:8">
      <c r="A204" s="48" t="s">
        <v>21</v>
      </c>
      <c r="B204" s="49" t="s">
        <v>18</v>
      </c>
      <c r="C204" s="49" t="s">
        <v>19</v>
      </c>
      <c r="D204" s="50">
        <v>25</v>
      </c>
      <c r="E204" s="9">
        <f>E197+E198+E199+E200+E201+E202+E203</f>
        <v>19.619999999999997</v>
      </c>
      <c r="F204" s="9">
        <f t="shared" ref="F204:H204" si="16">F197+F198+F199+F200+F201+F202+F203</f>
        <v>9.7199999999999989</v>
      </c>
      <c r="G204" s="9">
        <f t="shared" si="16"/>
        <v>84.580000000000013</v>
      </c>
      <c r="H204" s="9">
        <f t="shared" si="16"/>
        <v>563.16999999999996</v>
      </c>
    </row>
    <row r="205" spans="1:8">
      <c r="A205" s="51" t="s">
        <v>22</v>
      </c>
      <c r="B205" s="4">
        <v>9</v>
      </c>
      <c r="C205" s="4" t="s">
        <v>77</v>
      </c>
      <c r="D205" s="4">
        <v>30</v>
      </c>
      <c r="E205" s="4">
        <v>1.5</v>
      </c>
      <c r="F205" s="4">
        <v>0.05</v>
      </c>
      <c r="G205" s="4">
        <v>2.5</v>
      </c>
      <c r="H205" s="4">
        <v>16.5</v>
      </c>
    </row>
    <row r="206" spans="1:8">
      <c r="A206" s="51"/>
      <c r="B206" s="4">
        <v>62</v>
      </c>
      <c r="C206" s="4" t="s">
        <v>79</v>
      </c>
      <c r="D206" s="4">
        <v>90</v>
      </c>
      <c r="E206" s="4">
        <v>6.24</v>
      </c>
      <c r="F206" s="4">
        <v>7.67</v>
      </c>
      <c r="G206" s="4">
        <v>2.67</v>
      </c>
      <c r="H206" s="4">
        <v>103</v>
      </c>
    </row>
    <row r="207" spans="1:8">
      <c r="A207" s="51"/>
      <c r="B207" s="4">
        <v>63</v>
      </c>
      <c r="C207" s="4" t="s">
        <v>102</v>
      </c>
      <c r="D207" s="4">
        <v>50</v>
      </c>
      <c r="E207" s="4">
        <v>3.71</v>
      </c>
      <c r="F207" s="4">
        <v>5.88</v>
      </c>
      <c r="G207" s="4">
        <v>24.85</v>
      </c>
      <c r="H207" s="4">
        <v>177.5</v>
      </c>
    </row>
    <row r="208" spans="1:8">
      <c r="A208" s="51"/>
      <c r="B208" s="4">
        <v>3</v>
      </c>
      <c r="C208" s="4" t="s">
        <v>162</v>
      </c>
      <c r="D208" s="4">
        <v>150</v>
      </c>
      <c r="E208" s="4">
        <v>2.2000000000000002</v>
      </c>
      <c r="F208" s="4">
        <v>2.92</v>
      </c>
      <c r="G208" s="4">
        <v>13.17</v>
      </c>
      <c r="H208" s="4">
        <v>87.76</v>
      </c>
    </row>
    <row r="209" spans="1:8">
      <c r="A209" s="51"/>
      <c r="B209" s="4">
        <v>13</v>
      </c>
      <c r="C209" s="4" t="s">
        <v>151</v>
      </c>
      <c r="D209" s="4">
        <v>95</v>
      </c>
      <c r="E209" s="4">
        <v>1.36</v>
      </c>
      <c r="F209" s="4">
        <v>0.46</v>
      </c>
      <c r="G209" s="4">
        <v>18.899999999999999</v>
      </c>
      <c r="H209" s="4">
        <v>86.4</v>
      </c>
    </row>
    <row r="210" spans="1:8">
      <c r="A210" s="48" t="s">
        <v>26</v>
      </c>
      <c r="B210" s="49"/>
      <c r="C210" s="49"/>
      <c r="D210" s="50"/>
      <c r="E210" s="9">
        <f>E205+E206+E207+E208+E209</f>
        <v>15.009999999999998</v>
      </c>
      <c r="F210" s="9">
        <f>F205+F206+F207+F208+F209</f>
        <v>16.98</v>
      </c>
      <c r="G210" s="9">
        <f>G205+G206+G207+G208+G209</f>
        <v>62.09</v>
      </c>
      <c r="H210" s="9">
        <f>H205+H206+H207+H208+H209</f>
        <v>471.15999999999997</v>
      </c>
    </row>
    <row r="211" spans="1:8">
      <c r="A211" s="48" t="s">
        <v>78</v>
      </c>
      <c r="B211" s="49"/>
      <c r="C211" s="49"/>
      <c r="D211" s="50"/>
      <c r="E211" s="9">
        <f>E193+E196+E204+E210</f>
        <v>47.469999999999992</v>
      </c>
      <c r="F211" s="9">
        <f>F193+F196+F204+F210</f>
        <v>38.760000000000005</v>
      </c>
      <c r="G211" s="9">
        <f>G193+G196+G204+G210</f>
        <v>215.72</v>
      </c>
      <c r="H211" s="9">
        <f>H193+H196+H204+H210</f>
        <v>1448.86</v>
      </c>
    </row>
    <row r="212" spans="1:8">
      <c r="A212" s="16"/>
      <c r="B212" s="16"/>
      <c r="C212" s="16"/>
      <c r="D212" s="16"/>
      <c r="E212" s="16"/>
      <c r="F212" s="16"/>
      <c r="G212" s="16"/>
      <c r="H212" s="16"/>
    </row>
    <row r="213" spans="1:8">
      <c r="A213" s="16"/>
      <c r="B213" s="16"/>
      <c r="C213" s="16"/>
      <c r="D213" s="16"/>
      <c r="E213" s="16"/>
      <c r="F213" s="16"/>
      <c r="G213" s="16"/>
      <c r="H213" s="16"/>
    </row>
    <row r="214" spans="1:8">
      <c r="A214" s="16"/>
      <c r="B214" s="16"/>
      <c r="C214" s="16"/>
      <c r="D214" s="16"/>
      <c r="E214" s="16"/>
      <c r="F214" s="16"/>
      <c r="G214" s="16"/>
      <c r="H214" s="16"/>
    </row>
    <row r="215" spans="1:8">
      <c r="A215" s="16"/>
      <c r="B215" s="16"/>
      <c r="C215" s="16"/>
      <c r="D215" s="16"/>
      <c r="E215" s="16"/>
      <c r="F215" s="16"/>
      <c r="G215" s="16"/>
      <c r="H215" s="16"/>
    </row>
    <row r="216" spans="1:8">
      <c r="A216" s="25"/>
      <c r="B216" s="25"/>
      <c r="C216" s="25"/>
      <c r="D216" s="25"/>
      <c r="E216" s="25"/>
      <c r="F216" s="25"/>
      <c r="G216" s="25"/>
      <c r="H216" s="25"/>
    </row>
    <row r="217" spans="1:8">
      <c r="A217" s="25"/>
      <c r="B217" s="25"/>
      <c r="C217" s="25"/>
      <c r="D217" s="25"/>
      <c r="E217" s="25"/>
      <c r="F217" s="25"/>
      <c r="G217" s="25"/>
      <c r="H217" s="25"/>
    </row>
    <row r="218" spans="1:8">
      <c r="A218" s="48" t="s">
        <v>80</v>
      </c>
      <c r="B218" s="49"/>
      <c r="C218" s="49"/>
      <c r="D218" s="49"/>
      <c r="E218" s="49"/>
      <c r="F218" s="49"/>
      <c r="G218" s="49"/>
      <c r="H218" s="50"/>
    </row>
    <row r="219" spans="1:8">
      <c r="A219" s="46" t="s">
        <v>1</v>
      </c>
      <c r="B219" s="46" t="s">
        <v>2</v>
      </c>
      <c r="C219" s="46" t="s">
        <v>40</v>
      </c>
      <c r="D219" s="46" t="s">
        <v>41</v>
      </c>
      <c r="E219" s="52" t="s">
        <v>5</v>
      </c>
      <c r="F219" s="53"/>
      <c r="G219" s="54"/>
      <c r="H219" s="46" t="s">
        <v>8</v>
      </c>
    </row>
    <row r="220" spans="1:8">
      <c r="A220" s="47"/>
      <c r="B220" s="47"/>
      <c r="C220" s="47"/>
      <c r="D220" s="47"/>
      <c r="E220" s="4" t="s">
        <v>29</v>
      </c>
      <c r="F220" s="4" t="s">
        <v>30</v>
      </c>
      <c r="G220" s="4" t="s">
        <v>31</v>
      </c>
      <c r="H220" s="47"/>
    </row>
    <row r="221" spans="1:8" ht="30">
      <c r="A221" s="51" t="s">
        <v>6</v>
      </c>
      <c r="B221" s="4">
        <v>64</v>
      </c>
      <c r="C221" s="4" t="s">
        <v>194</v>
      </c>
      <c r="D221" s="4">
        <v>150</v>
      </c>
      <c r="E221" s="4">
        <v>6.4</v>
      </c>
      <c r="F221" s="4">
        <v>7</v>
      </c>
      <c r="G221" s="4">
        <v>26.9</v>
      </c>
      <c r="H221" s="4">
        <v>194.9</v>
      </c>
    </row>
    <row r="222" spans="1:8">
      <c r="A222" s="51"/>
      <c r="B222" s="4">
        <v>16</v>
      </c>
      <c r="C222" s="4" t="s">
        <v>32</v>
      </c>
      <c r="D222" s="4">
        <v>150</v>
      </c>
      <c r="E222" s="4">
        <v>2</v>
      </c>
      <c r="F222" s="4">
        <v>2.87</v>
      </c>
      <c r="G222" s="4">
        <v>13.07</v>
      </c>
      <c r="H222" s="4">
        <v>86.11</v>
      </c>
    </row>
    <row r="223" spans="1:8">
      <c r="A223" s="47"/>
      <c r="B223" s="4">
        <v>15</v>
      </c>
      <c r="C223" s="4" t="s">
        <v>43</v>
      </c>
      <c r="D223" s="8" t="s">
        <v>232</v>
      </c>
      <c r="E223" s="4">
        <v>2.1</v>
      </c>
      <c r="F223" s="4">
        <v>3.96</v>
      </c>
      <c r="G223" s="4">
        <v>22.68</v>
      </c>
      <c r="H223" s="4">
        <v>134.76</v>
      </c>
    </row>
    <row r="224" spans="1:8">
      <c r="A224" s="48" t="s">
        <v>9</v>
      </c>
      <c r="B224" s="49">
        <v>16</v>
      </c>
      <c r="C224" s="49" t="s">
        <v>32</v>
      </c>
      <c r="D224" s="50">
        <v>150</v>
      </c>
      <c r="E224" s="9">
        <f>E221+E222+E223</f>
        <v>10.5</v>
      </c>
      <c r="F224" s="9">
        <f t="shared" ref="F224:H224" si="17">F221+F222+F223</f>
        <v>13.830000000000002</v>
      </c>
      <c r="G224" s="9">
        <f t="shared" si="17"/>
        <v>62.65</v>
      </c>
      <c r="H224" s="9">
        <f t="shared" si="17"/>
        <v>415.77</v>
      </c>
    </row>
    <row r="225" spans="1:8">
      <c r="A225" s="46" t="s">
        <v>9</v>
      </c>
      <c r="B225" s="4" t="s">
        <v>18</v>
      </c>
      <c r="C225" s="4" t="s">
        <v>48</v>
      </c>
      <c r="D225" s="4">
        <v>150</v>
      </c>
      <c r="E225" s="4">
        <v>0</v>
      </c>
      <c r="F225" s="4">
        <v>0</v>
      </c>
      <c r="G225" s="4">
        <v>15</v>
      </c>
      <c r="H225" s="4">
        <v>60</v>
      </c>
    </row>
    <row r="226" spans="1:8">
      <c r="A226" s="47" t="s">
        <v>10</v>
      </c>
      <c r="B226" s="4" t="s">
        <v>18</v>
      </c>
      <c r="C226" s="4" t="s">
        <v>67</v>
      </c>
      <c r="D226" s="4">
        <v>250</v>
      </c>
      <c r="E226" s="4">
        <v>0</v>
      </c>
      <c r="F226" s="4">
        <v>0</v>
      </c>
      <c r="G226" s="4">
        <v>0</v>
      </c>
      <c r="H226" s="4">
        <v>0</v>
      </c>
    </row>
    <row r="227" spans="1:8">
      <c r="A227" s="48" t="s">
        <v>12</v>
      </c>
      <c r="B227" s="49" t="s">
        <v>18</v>
      </c>
      <c r="C227" s="49" t="s">
        <v>48</v>
      </c>
      <c r="D227" s="50">
        <v>200</v>
      </c>
      <c r="E227" s="9">
        <v>0</v>
      </c>
      <c r="F227" s="9">
        <v>0</v>
      </c>
      <c r="G227" s="9">
        <v>3</v>
      </c>
      <c r="H227" s="9">
        <v>17</v>
      </c>
    </row>
    <row r="228" spans="1:8">
      <c r="A228" s="51" t="s">
        <v>13</v>
      </c>
      <c r="B228" s="4">
        <v>35</v>
      </c>
      <c r="C228" s="4" t="s">
        <v>56</v>
      </c>
      <c r="D228" s="4">
        <v>30</v>
      </c>
      <c r="E228" s="4">
        <v>0.24</v>
      </c>
      <c r="F228" s="4">
        <v>0.03</v>
      </c>
      <c r="G228" s="4">
        <v>0.75</v>
      </c>
      <c r="H228" s="4">
        <v>42</v>
      </c>
    </row>
    <row r="229" spans="1:8" ht="30">
      <c r="A229" s="51"/>
      <c r="B229" s="4">
        <v>65</v>
      </c>
      <c r="C229" s="4" t="s">
        <v>215</v>
      </c>
      <c r="D229" s="4">
        <v>150</v>
      </c>
      <c r="E229" s="4">
        <v>3.3</v>
      </c>
      <c r="F229" s="4">
        <v>2.8</v>
      </c>
      <c r="G229" s="4">
        <v>7.8</v>
      </c>
      <c r="H229" s="4">
        <v>65.400000000000006</v>
      </c>
    </row>
    <row r="230" spans="1:8" ht="30">
      <c r="A230" s="51"/>
      <c r="B230" s="4" t="s">
        <v>224</v>
      </c>
      <c r="C230" s="4" t="s">
        <v>82</v>
      </c>
      <c r="D230" s="4" t="s">
        <v>207</v>
      </c>
      <c r="E230" s="4">
        <v>10.61</v>
      </c>
      <c r="F230" s="4">
        <v>16.34</v>
      </c>
      <c r="G230" s="4">
        <v>15.34</v>
      </c>
      <c r="H230" s="4">
        <v>250</v>
      </c>
    </row>
    <row r="231" spans="1:8">
      <c r="A231" s="51"/>
      <c r="B231" s="4">
        <v>8</v>
      </c>
      <c r="C231" s="4" t="s">
        <v>34</v>
      </c>
      <c r="D231" s="4">
        <v>150</v>
      </c>
      <c r="E231" s="4">
        <v>0.19</v>
      </c>
      <c r="F231" s="4">
        <v>7.4999999999999997E-2</v>
      </c>
      <c r="G231" s="4">
        <v>12.46</v>
      </c>
      <c r="H231" s="4">
        <v>54</v>
      </c>
    </row>
    <row r="232" spans="1:8">
      <c r="A232" s="51"/>
      <c r="B232" s="4" t="s">
        <v>18</v>
      </c>
      <c r="C232" s="4" t="s">
        <v>19</v>
      </c>
      <c r="D232" s="4">
        <v>25</v>
      </c>
      <c r="E232" s="4">
        <v>1.4</v>
      </c>
      <c r="F232" s="4">
        <v>0.2</v>
      </c>
      <c r="G232" s="4">
        <v>12.15</v>
      </c>
      <c r="H232" s="4">
        <v>54.5</v>
      </c>
    </row>
    <row r="233" spans="1:8">
      <c r="A233" s="47"/>
      <c r="B233" s="4" t="s">
        <v>18</v>
      </c>
      <c r="C233" s="4" t="s">
        <v>19</v>
      </c>
      <c r="D233" s="4">
        <v>25</v>
      </c>
      <c r="E233" s="4">
        <v>1.4</v>
      </c>
      <c r="F233" s="4">
        <v>0.2</v>
      </c>
      <c r="G233" s="4">
        <v>12.15</v>
      </c>
      <c r="H233" s="4">
        <v>54.5</v>
      </c>
    </row>
    <row r="234" spans="1:8">
      <c r="A234" s="48" t="s">
        <v>21</v>
      </c>
      <c r="B234" s="49" t="s">
        <v>18</v>
      </c>
      <c r="C234" s="49" t="s">
        <v>19</v>
      </c>
      <c r="D234" s="50">
        <v>25</v>
      </c>
      <c r="E234" s="9">
        <f>E228+E229+E230+E231+E233</f>
        <v>15.739999999999998</v>
      </c>
      <c r="F234" s="9">
        <f t="shared" ref="F234:G234" si="18">F228+F229+F230+F231+F233</f>
        <v>19.444999999999997</v>
      </c>
      <c r="G234" s="9">
        <f t="shared" si="18"/>
        <v>48.5</v>
      </c>
      <c r="H234" s="9">
        <f>H228+H229+H230+H231+H233+H232</f>
        <v>520.4</v>
      </c>
    </row>
    <row r="235" spans="1:8">
      <c r="A235" s="51" t="s">
        <v>22</v>
      </c>
      <c r="B235" s="4">
        <v>67</v>
      </c>
      <c r="C235" s="4" t="s">
        <v>146</v>
      </c>
      <c r="D235" s="4">
        <v>150</v>
      </c>
      <c r="E235" s="4">
        <v>7.61</v>
      </c>
      <c r="F235" s="4">
        <v>2.59</v>
      </c>
      <c r="G235" s="4">
        <v>15.72</v>
      </c>
      <c r="H235" s="4">
        <v>110</v>
      </c>
    </row>
    <row r="236" spans="1:8">
      <c r="A236" s="51"/>
      <c r="B236" s="4">
        <v>68</v>
      </c>
      <c r="C236" s="4" t="s">
        <v>83</v>
      </c>
      <c r="D236" s="4">
        <v>50</v>
      </c>
      <c r="E236" s="4">
        <v>5.14</v>
      </c>
      <c r="F236" s="4">
        <v>4.74</v>
      </c>
      <c r="G236" s="4">
        <v>10.07</v>
      </c>
      <c r="H236" s="4">
        <v>105</v>
      </c>
    </row>
    <row r="237" spans="1:8">
      <c r="A237" s="51"/>
      <c r="B237" s="4" t="s">
        <v>18</v>
      </c>
      <c r="C237" s="4" t="s">
        <v>210</v>
      </c>
      <c r="D237" s="4">
        <v>20</v>
      </c>
      <c r="E237" s="4">
        <v>1.82</v>
      </c>
      <c r="F237" s="4">
        <v>1.56</v>
      </c>
      <c r="G237" s="4">
        <v>13.44</v>
      </c>
      <c r="H237" s="4">
        <v>76.2</v>
      </c>
    </row>
    <row r="238" spans="1:8">
      <c r="A238" s="47"/>
      <c r="B238" s="4">
        <v>113</v>
      </c>
      <c r="C238" s="4" t="s">
        <v>242</v>
      </c>
      <c r="D238" s="4">
        <v>150</v>
      </c>
      <c r="E238" s="4">
        <v>0</v>
      </c>
      <c r="F238" s="4">
        <v>0</v>
      </c>
      <c r="G238" s="4">
        <v>6</v>
      </c>
      <c r="H238" s="4">
        <v>27</v>
      </c>
    </row>
    <row r="239" spans="1:8">
      <c r="A239" s="30"/>
      <c r="B239" s="4">
        <v>13</v>
      </c>
      <c r="C239" s="4" t="s">
        <v>151</v>
      </c>
      <c r="D239" s="4">
        <v>95</v>
      </c>
      <c r="E239" s="4">
        <v>1.36</v>
      </c>
      <c r="F239" s="4">
        <v>0.46</v>
      </c>
      <c r="G239" s="4">
        <v>18.899999999999999</v>
      </c>
      <c r="H239" s="4">
        <v>86.4</v>
      </c>
    </row>
    <row r="240" spans="1:8">
      <c r="A240" s="48" t="s">
        <v>26</v>
      </c>
      <c r="B240" s="49"/>
      <c r="C240" s="49"/>
      <c r="D240" s="50"/>
      <c r="E240" s="9">
        <f>E235+E236+E237+E238</f>
        <v>14.57</v>
      </c>
      <c r="F240" s="9">
        <f t="shared" ref="F240:G240" si="19">F235+F236+F237+F238</f>
        <v>8.89</v>
      </c>
      <c r="G240" s="9">
        <f t="shared" si="19"/>
        <v>45.23</v>
      </c>
      <c r="H240" s="9">
        <f>H235+H236+H237+H238+H239</f>
        <v>404.6</v>
      </c>
    </row>
    <row r="241" spans="1:8">
      <c r="A241" s="48" t="s">
        <v>84</v>
      </c>
      <c r="B241" s="49"/>
      <c r="C241" s="49"/>
      <c r="D241" s="50"/>
      <c r="E241" s="9">
        <f>E224+E227+E234+E240</f>
        <v>40.81</v>
      </c>
      <c r="F241" s="9">
        <f t="shared" ref="F241:G241" si="20">F224+F227+F234+F240</f>
        <v>42.164999999999999</v>
      </c>
      <c r="G241" s="9">
        <f t="shared" si="20"/>
        <v>159.38</v>
      </c>
      <c r="H241" s="9">
        <f>H224+H227+H234+H240</f>
        <v>1357.77</v>
      </c>
    </row>
    <row r="242" spans="1:8">
      <c r="A242" s="25"/>
      <c r="B242" s="25"/>
      <c r="C242" s="25"/>
      <c r="D242" s="25"/>
      <c r="E242" s="25"/>
      <c r="F242" s="25"/>
      <c r="G242" s="25"/>
      <c r="H242" s="25"/>
    </row>
    <row r="243" spans="1:8">
      <c r="A243" s="25"/>
      <c r="B243" s="25"/>
      <c r="C243" s="25"/>
      <c r="D243" s="25"/>
      <c r="E243" s="25"/>
      <c r="F243" s="25"/>
      <c r="G243" s="25"/>
      <c r="H243" s="25"/>
    </row>
    <row r="244" spans="1:8">
      <c r="A244" s="25"/>
      <c r="B244" s="25"/>
      <c r="C244" s="25"/>
      <c r="D244" s="25"/>
      <c r="E244" s="25"/>
      <c r="F244" s="25"/>
      <c r="G244" s="25"/>
      <c r="H244" s="25"/>
    </row>
    <row r="245" spans="1:8">
      <c r="A245" s="25"/>
      <c r="B245" s="25"/>
      <c r="C245" s="25"/>
      <c r="D245" s="25"/>
      <c r="E245" s="25"/>
      <c r="F245" s="25"/>
      <c r="G245" s="25"/>
      <c r="H245" s="25"/>
    </row>
    <row r="246" spans="1:8">
      <c r="A246" s="25"/>
      <c r="B246" s="25"/>
      <c r="C246" s="25"/>
      <c r="D246" s="25"/>
      <c r="E246" s="25"/>
      <c r="F246" s="25"/>
      <c r="G246" s="25"/>
      <c r="H246" s="25"/>
    </row>
    <row r="247" spans="1:8">
      <c r="A247" s="25"/>
      <c r="B247" s="25"/>
      <c r="C247" s="25"/>
      <c r="D247" s="25"/>
      <c r="E247" s="25"/>
      <c r="F247" s="25"/>
      <c r="G247" s="25"/>
      <c r="H247" s="25"/>
    </row>
    <row r="248" spans="1:8">
      <c r="A248" s="48" t="s">
        <v>85</v>
      </c>
      <c r="B248" s="49"/>
      <c r="C248" s="49"/>
      <c r="D248" s="49"/>
      <c r="E248" s="49"/>
      <c r="F248" s="49"/>
      <c r="G248" s="49"/>
      <c r="H248" s="50"/>
    </row>
    <row r="249" spans="1:8">
      <c r="A249" s="46" t="s">
        <v>1</v>
      </c>
      <c r="B249" s="46" t="s">
        <v>2</v>
      </c>
      <c r="C249" s="46" t="s">
        <v>40</v>
      </c>
      <c r="D249" s="46" t="s">
        <v>41</v>
      </c>
      <c r="E249" s="52" t="s">
        <v>5</v>
      </c>
      <c r="F249" s="53"/>
      <c r="G249" s="54"/>
      <c r="H249" s="46" t="s">
        <v>8</v>
      </c>
    </row>
    <row r="250" spans="1:8">
      <c r="A250" s="47"/>
      <c r="B250" s="47"/>
      <c r="C250" s="47"/>
      <c r="D250" s="47"/>
      <c r="E250" s="4" t="s">
        <v>29</v>
      </c>
      <c r="F250" s="4" t="s">
        <v>30</v>
      </c>
      <c r="G250" s="4" t="s">
        <v>31</v>
      </c>
      <c r="H250" s="47"/>
    </row>
    <row r="251" spans="1:8" ht="30">
      <c r="A251" s="51" t="s">
        <v>6</v>
      </c>
      <c r="B251" s="4">
        <v>1</v>
      </c>
      <c r="C251" s="4" t="s">
        <v>86</v>
      </c>
      <c r="D251" s="4">
        <v>150</v>
      </c>
      <c r="E251" s="4">
        <v>5.01</v>
      </c>
      <c r="F251" s="4">
        <v>5.5</v>
      </c>
      <c r="G251" s="4">
        <v>16.39</v>
      </c>
      <c r="H251" s="4">
        <v>134.25</v>
      </c>
    </row>
    <row r="252" spans="1:8">
      <c r="A252" s="51"/>
      <c r="B252" s="4">
        <v>16</v>
      </c>
      <c r="C252" s="4" t="s">
        <v>50</v>
      </c>
      <c r="D252" s="4">
        <v>150</v>
      </c>
      <c r="E252" s="4">
        <v>2.5</v>
      </c>
      <c r="F252" s="4">
        <v>3.5</v>
      </c>
      <c r="G252" s="4">
        <v>17.010000000000002</v>
      </c>
      <c r="H252" s="4">
        <v>109.54</v>
      </c>
    </row>
    <row r="253" spans="1:8">
      <c r="A253" s="51"/>
      <c r="B253" s="31">
        <v>57</v>
      </c>
      <c r="C253" s="31" t="s">
        <v>108</v>
      </c>
      <c r="D253" s="31">
        <v>40</v>
      </c>
      <c r="E253" s="31">
        <v>5.0999999999999996</v>
      </c>
      <c r="F253" s="31">
        <v>4.5999999999999996</v>
      </c>
      <c r="G253" s="31">
        <v>0.3</v>
      </c>
      <c r="H253" s="31">
        <v>63</v>
      </c>
    </row>
    <row r="254" spans="1:8">
      <c r="A254" s="47"/>
      <c r="B254" s="4">
        <v>50</v>
      </c>
      <c r="C254" s="4" t="s">
        <v>161</v>
      </c>
      <c r="D254" s="8" t="s">
        <v>237</v>
      </c>
      <c r="E254" s="4">
        <v>2.5</v>
      </c>
      <c r="F254" s="4">
        <v>0.4</v>
      </c>
      <c r="G254" s="4">
        <v>32.4</v>
      </c>
      <c r="H254" s="4">
        <v>143.19999999999999</v>
      </c>
    </row>
    <row r="255" spans="1:8">
      <c r="A255" s="48"/>
      <c r="B255" s="49">
        <v>36</v>
      </c>
      <c r="C255" s="49" t="s">
        <v>50</v>
      </c>
      <c r="D255" s="50">
        <v>150</v>
      </c>
      <c r="E255" s="9">
        <f>E251+E252+E253+E254</f>
        <v>15.11</v>
      </c>
      <c r="F255" s="11">
        <f t="shared" ref="F255:H255" si="21">F251+F252+F253+F254</f>
        <v>14</v>
      </c>
      <c r="G255" s="11">
        <f t="shared" si="21"/>
        <v>66.099999999999994</v>
      </c>
      <c r="H255" s="11">
        <f t="shared" si="21"/>
        <v>449.99</v>
      </c>
    </row>
    <row r="256" spans="1:8">
      <c r="A256" s="46" t="s">
        <v>9</v>
      </c>
      <c r="B256" s="4">
        <v>4</v>
      </c>
      <c r="C256" s="4" t="s">
        <v>11</v>
      </c>
      <c r="D256" s="4">
        <v>150</v>
      </c>
      <c r="E256" s="4">
        <v>4.3499999999999996</v>
      </c>
      <c r="F256" s="4">
        <v>3.75</v>
      </c>
      <c r="G256" s="4">
        <v>7.24</v>
      </c>
      <c r="H256" s="4">
        <v>81.05</v>
      </c>
    </row>
    <row r="257" spans="1:8">
      <c r="A257" s="47" t="s">
        <v>10</v>
      </c>
      <c r="B257" s="4" t="s">
        <v>18</v>
      </c>
      <c r="C257" s="4" t="s">
        <v>67</v>
      </c>
      <c r="D257" s="4">
        <v>250</v>
      </c>
      <c r="E257" s="4">
        <v>0</v>
      </c>
      <c r="F257" s="4">
        <v>0</v>
      </c>
      <c r="G257" s="4">
        <v>0</v>
      </c>
      <c r="H257" s="4">
        <v>0</v>
      </c>
    </row>
    <row r="258" spans="1:8">
      <c r="A258" s="48" t="s">
        <v>12</v>
      </c>
      <c r="B258" s="49">
        <v>33</v>
      </c>
      <c r="C258" s="49" t="s">
        <v>33</v>
      </c>
      <c r="D258" s="50">
        <v>150</v>
      </c>
      <c r="E258" s="9">
        <v>4.3499999999999996</v>
      </c>
      <c r="F258" s="9">
        <v>3.75</v>
      </c>
      <c r="G258" s="9">
        <v>7.24</v>
      </c>
      <c r="H258" s="9">
        <v>81.05</v>
      </c>
    </row>
    <row r="259" spans="1:8" ht="30">
      <c r="A259" s="51" t="s">
        <v>13</v>
      </c>
      <c r="B259" s="4">
        <v>69</v>
      </c>
      <c r="C259" s="4" t="s">
        <v>216</v>
      </c>
      <c r="D259" s="4">
        <v>30</v>
      </c>
      <c r="E259" s="4">
        <v>3.9</v>
      </c>
      <c r="F259" s="4">
        <v>3</v>
      </c>
      <c r="G259" s="4">
        <v>1.6</v>
      </c>
      <c r="H259" s="4">
        <v>48.6</v>
      </c>
    </row>
    <row r="260" spans="1:8" ht="30">
      <c r="A260" s="51"/>
      <c r="B260" s="4">
        <v>70</v>
      </c>
      <c r="C260" s="4" t="s">
        <v>88</v>
      </c>
      <c r="D260" s="4" t="s">
        <v>184</v>
      </c>
      <c r="E260" s="4">
        <v>1.99</v>
      </c>
      <c r="F260" s="4">
        <v>2.9</v>
      </c>
      <c r="G260" s="4">
        <v>9.44</v>
      </c>
      <c r="H260" s="4">
        <v>69.12</v>
      </c>
    </row>
    <row r="261" spans="1:8">
      <c r="A261" s="51"/>
      <c r="B261" s="4">
        <v>71</v>
      </c>
      <c r="C261" s="4" t="s">
        <v>90</v>
      </c>
      <c r="D261" s="4">
        <v>180</v>
      </c>
      <c r="E261" s="4">
        <v>11.17</v>
      </c>
      <c r="F261" s="4">
        <v>10.210000000000001</v>
      </c>
      <c r="G261" s="4">
        <v>15.21</v>
      </c>
      <c r="H261" s="4">
        <v>202.5</v>
      </c>
    </row>
    <row r="262" spans="1:8">
      <c r="A262" s="51"/>
      <c r="B262" s="4">
        <v>72</v>
      </c>
      <c r="C262" s="4" t="s">
        <v>91</v>
      </c>
      <c r="D262" s="4">
        <v>150</v>
      </c>
      <c r="E262" s="4">
        <v>0.18</v>
      </c>
      <c r="F262" s="4">
        <v>0.01</v>
      </c>
      <c r="G262" s="4">
        <v>13.05</v>
      </c>
      <c r="H262" s="4">
        <v>56.67</v>
      </c>
    </row>
    <row r="263" spans="1:8">
      <c r="A263" s="51"/>
      <c r="B263" s="4" t="s">
        <v>18</v>
      </c>
      <c r="C263" s="4" t="s">
        <v>19</v>
      </c>
      <c r="D263" s="4">
        <v>25</v>
      </c>
      <c r="E263" s="4">
        <v>1.4</v>
      </c>
      <c r="F263" s="4">
        <v>0.2</v>
      </c>
      <c r="G263" s="4">
        <v>12.15</v>
      </c>
      <c r="H263" s="4">
        <v>54.5</v>
      </c>
    </row>
    <row r="264" spans="1:8">
      <c r="A264" s="47"/>
      <c r="B264" s="4" t="s">
        <v>18</v>
      </c>
      <c r="C264" s="4" t="s">
        <v>19</v>
      </c>
      <c r="D264" s="4">
        <v>25</v>
      </c>
      <c r="E264" s="4">
        <v>1.4</v>
      </c>
      <c r="F264" s="4">
        <v>0.2</v>
      </c>
      <c r="G264" s="4">
        <v>12.15</v>
      </c>
      <c r="H264" s="4">
        <v>54.5</v>
      </c>
    </row>
    <row r="265" spans="1:8">
      <c r="A265" s="48" t="s">
        <v>21</v>
      </c>
      <c r="B265" s="49" t="s">
        <v>18</v>
      </c>
      <c r="C265" s="49" t="s">
        <v>19</v>
      </c>
      <c r="D265" s="50">
        <v>25</v>
      </c>
      <c r="E265" s="9">
        <f>E259+E260+E261+E262+E263+E264</f>
        <v>20.039999999999996</v>
      </c>
      <c r="F265" s="9">
        <f t="shared" ref="F265:H265" si="22">F259+F260+F261+F262+F263+F264</f>
        <v>16.52</v>
      </c>
      <c r="G265" s="9">
        <f t="shared" si="22"/>
        <v>63.599999999999994</v>
      </c>
      <c r="H265" s="9">
        <f t="shared" si="22"/>
        <v>485.89000000000004</v>
      </c>
    </row>
    <row r="266" spans="1:8" ht="30">
      <c r="A266" s="51" t="s">
        <v>22</v>
      </c>
      <c r="B266" s="4">
        <v>73</v>
      </c>
      <c r="C266" s="4" t="s">
        <v>92</v>
      </c>
      <c r="D266" s="4" t="s">
        <v>208</v>
      </c>
      <c r="E266" s="4">
        <v>12</v>
      </c>
      <c r="F266" s="4">
        <v>10.91</v>
      </c>
      <c r="G266" s="4">
        <v>31.61</v>
      </c>
      <c r="H266" s="4">
        <v>272.63</v>
      </c>
    </row>
    <row r="267" spans="1:8">
      <c r="A267" s="51"/>
      <c r="B267" s="4">
        <v>12</v>
      </c>
      <c r="C267" s="4" t="s">
        <v>42</v>
      </c>
      <c r="D267" s="4">
        <v>150</v>
      </c>
      <c r="E267" s="4">
        <v>0.04</v>
      </c>
      <c r="F267" s="4">
        <v>0</v>
      </c>
      <c r="G267" s="4">
        <v>9</v>
      </c>
      <c r="H267" s="4">
        <v>37</v>
      </c>
    </row>
    <row r="268" spans="1:8">
      <c r="A268" s="51"/>
      <c r="B268" s="4">
        <v>78</v>
      </c>
      <c r="C268" s="4" t="s">
        <v>169</v>
      </c>
      <c r="D268" s="4">
        <v>50</v>
      </c>
      <c r="E268" s="4">
        <v>4.3099999999999996</v>
      </c>
      <c r="F268" s="4">
        <v>4.04</v>
      </c>
      <c r="G268" s="4">
        <v>24.23</v>
      </c>
      <c r="H268" s="4">
        <v>126.44</v>
      </c>
    </row>
    <row r="269" spans="1:8">
      <c r="A269" s="47"/>
      <c r="B269" s="5">
        <v>13</v>
      </c>
      <c r="C269" s="5" t="s">
        <v>151</v>
      </c>
      <c r="D269" s="5">
        <v>95</v>
      </c>
      <c r="E269" s="5">
        <v>1.36</v>
      </c>
      <c r="F269" s="5">
        <v>0.46</v>
      </c>
      <c r="G269" s="5">
        <v>18.899999999999999</v>
      </c>
      <c r="H269" s="5">
        <v>86.4</v>
      </c>
    </row>
    <row r="270" spans="1:8">
      <c r="A270" s="48" t="s">
        <v>26</v>
      </c>
      <c r="B270" s="49">
        <v>44</v>
      </c>
      <c r="C270" s="49" t="s">
        <v>38</v>
      </c>
      <c r="D270" s="50">
        <v>180</v>
      </c>
      <c r="E270" s="9">
        <f>E266+E267+E268+E269</f>
        <v>17.709999999999997</v>
      </c>
      <c r="F270" s="9">
        <f>F266+F267+F268+F269</f>
        <v>15.41</v>
      </c>
      <c r="G270" s="9">
        <f>G266+G267+G268+G269</f>
        <v>83.740000000000009</v>
      </c>
      <c r="H270" s="9">
        <f>H266+H267+H268+H269</f>
        <v>522.47</v>
      </c>
    </row>
    <row r="271" spans="1:8">
      <c r="A271" s="48" t="s">
        <v>209</v>
      </c>
      <c r="B271" s="49">
        <v>14</v>
      </c>
      <c r="C271" s="49" t="s">
        <v>151</v>
      </c>
      <c r="D271" s="50">
        <v>100</v>
      </c>
      <c r="E271" s="9">
        <f>E255+E258+E265+E270</f>
        <v>57.209999999999994</v>
      </c>
      <c r="F271" s="11">
        <f t="shared" ref="F271:H271" si="23">F255+F258+F265+F270</f>
        <v>49.679999999999993</v>
      </c>
      <c r="G271" s="11">
        <f t="shared" si="23"/>
        <v>220.68</v>
      </c>
      <c r="H271" s="11">
        <f t="shared" si="23"/>
        <v>1539.4</v>
      </c>
    </row>
    <row r="272" spans="1:8">
      <c r="A272" s="16"/>
      <c r="B272" s="16"/>
      <c r="C272" s="16"/>
      <c r="D272" s="16"/>
      <c r="E272" s="16"/>
      <c r="F272" s="16"/>
      <c r="G272" s="16"/>
      <c r="H272" s="16"/>
    </row>
    <row r="273" spans="1:8">
      <c r="A273" s="16"/>
      <c r="B273" s="16"/>
      <c r="C273" s="16"/>
      <c r="D273" s="16"/>
      <c r="E273" s="16"/>
      <c r="F273" s="16"/>
      <c r="G273" s="16"/>
      <c r="H273" s="16"/>
    </row>
    <row r="274" spans="1:8">
      <c r="A274" s="16"/>
      <c r="B274" s="16"/>
      <c r="C274" s="16"/>
      <c r="D274" s="16"/>
      <c r="E274" s="16"/>
      <c r="F274" s="16"/>
      <c r="G274" s="16"/>
      <c r="H274" s="16"/>
    </row>
    <row r="275" spans="1:8">
      <c r="A275" s="16"/>
      <c r="B275" s="16"/>
      <c r="C275" s="16"/>
      <c r="D275" s="16"/>
      <c r="E275" s="16"/>
      <c r="F275" s="16"/>
      <c r="G275" s="16"/>
      <c r="H275" s="16"/>
    </row>
    <row r="276" spans="1:8">
      <c r="A276" s="25"/>
      <c r="B276" s="25"/>
      <c r="C276" s="25"/>
      <c r="D276" s="25"/>
      <c r="E276" s="25"/>
      <c r="F276" s="25"/>
      <c r="G276" s="25"/>
      <c r="H276" s="25"/>
    </row>
    <row r="277" spans="1:8">
      <c r="A277" s="25"/>
      <c r="B277" s="25"/>
      <c r="C277" s="25"/>
      <c r="D277" s="25"/>
      <c r="E277" s="25"/>
      <c r="F277" s="25"/>
      <c r="G277" s="25"/>
      <c r="H277" s="25"/>
    </row>
    <row r="278" spans="1:8">
      <c r="A278" s="48" t="s">
        <v>95</v>
      </c>
      <c r="B278" s="49"/>
      <c r="C278" s="49"/>
      <c r="D278" s="49"/>
      <c r="E278" s="49"/>
      <c r="F278" s="49"/>
      <c r="G278" s="49"/>
      <c r="H278" s="50"/>
    </row>
    <row r="279" spans="1:8">
      <c r="A279" s="70" t="s">
        <v>1</v>
      </c>
      <c r="B279" s="46" t="s">
        <v>2</v>
      </c>
      <c r="C279" s="70" t="s">
        <v>40</v>
      </c>
      <c r="D279" s="70" t="s">
        <v>41</v>
      </c>
      <c r="E279" s="70" t="s">
        <v>5</v>
      </c>
      <c r="F279" s="70"/>
      <c r="G279" s="70"/>
      <c r="H279" s="70" t="s">
        <v>8</v>
      </c>
    </row>
    <row r="280" spans="1:8">
      <c r="A280" s="70"/>
      <c r="B280" s="47"/>
      <c r="C280" s="70"/>
      <c r="D280" s="70"/>
      <c r="E280" s="4" t="s">
        <v>29</v>
      </c>
      <c r="F280" s="4" t="s">
        <v>30</v>
      </c>
      <c r="G280" s="4" t="s">
        <v>31</v>
      </c>
      <c r="H280" s="70"/>
    </row>
    <row r="281" spans="1:8">
      <c r="A281" s="70" t="s">
        <v>6</v>
      </c>
      <c r="B281" s="4">
        <v>74</v>
      </c>
      <c r="C281" s="4" t="s">
        <v>96</v>
      </c>
      <c r="D281" s="4">
        <v>150</v>
      </c>
      <c r="E281" s="28">
        <v>4.9800000000000004</v>
      </c>
      <c r="F281" s="28">
        <v>5.66</v>
      </c>
      <c r="G281" s="28">
        <v>20.71</v>
      </c>
      <c r="H281" s="28">
        <v>152.25</v>
      </c>
    </row>
    <row r="282" spans="1:8">
      <c r="A282" s="70"/>
      <c r="B282" s="4">
        <v>50</v>
      </c>
      <c r="C282" s="4" t="s">
        <v>161</v>
      </c>
      <c r="D282" s="8" t="s">
        <v>237</v>
      </c>
      <c r="E282" s="28">
        <v>2.2999999999999998</v>
      </c>
      <c r="F282" s="28">
        <v>0.28000000000000003</v>
      </c>
      <c r="G282" s="28">
        <v>23.72</v>
      </c>
      <c r="H282" s="28">
        <v>119.53</v>
      </c>
    </row>
    <row r="283" spans="1:8">
      <c r="A283" s="70"/>
      <c r="B283" s="4">
        <v>16</v>
      </c>
      <c r="C283" s="4" t="s">
        <v>32</v>
      </c>
      <c r="D283" s="4">
        <v>150</v>
      </c>
      <c r="E283" s="28">
        <v>2</v>
      </c>
      <c r="F283" s="28">
        <v>2.87</v>
      </c>
      <c r="G283" s="28">
        <v>13.07</v>
      </c>
      <c r="H283" s="28">
        <v>86.11</v>
      </c>
    </row>
    <row r="284" spans="1:8">
      <c r="A284" s="60" t="s">
        <v>9</v>
      </c>
      <c r="B284" s="60"/>
      <c r="C284" s="60"/>
      <c r="D284" s="60"/>
      <c r="E284" s="9">
        <f>E281+E282+E283</f>
        <v>9.2800000000000011</v>
      </c>
      <c r="F284" s="9">
        <f t="shared" ref="F284:H284" si="24">F281+F282+F283</f>
        <v>8.81</v>
      </c>
      <c r="G284" s="9">
        <f t="shared" si="24"/>
        <v>57.5</v>
      </c>
      <c r="H284" s="9">
        <f t="shared" si="24"/>
        <v>357.89</v>
      </c>
    </row>
    <row r="285" spans="1:8">
      <c r="A285" s="4" t="s">
        <v>10</v>
      </c>
      <c r="B285" s="4" t="s">
        <v>18</v>
      </c>
      <c r="C285" s="4" t="s">
        <v>67</v>
      </c>
      <c r="D285" s="4">
        <v>250</v>
      </c>
      <c r="E285" s="4">
        <v>0</v>
      </c>
      <c r="F285" s="4">
        <v>0</v>
      </c>
      <c r="G285" s="4">
        <v>0</v>
      </c>
      <c r="H285" s="4">
        <v>0</v>
      </c>
    </row>
    <row r="286" spans="1:8">
      <c r="A286" s="4"/>
      <c r="B286" s="4">
        <v>17</v>
      </c>
      <c r="C286" s="4" t="s">
        <v>153</v>
      </c>
      <c r="D286" s="4">
        <v>150</v>
      </c>
      <c r="E286" s="4">
        <v>4.3499999999999996</v>
      </c>
      <c r="F286" s="4">
        <v>4.8</v>
      </c>
      <c r="G286" s="4">
        <v>6</v>
      </c>
      <c r="H286" s="4">
        <v>88.5</v>
      </c>
    </row>
    <row r="287" spans="1:8">
      <c r="A287" s="60" t="s">
        <v>12</v>
      </c>
      <c r="B287" s="60"/>
      <c r="C287" s="60"/>
      <c r="D287" s="60"/>
      <c r="E287" s="9">
        <v>4.3499999999999996</v>
      </c>
      <c r="F287" s="9">
        <v>4.8</v>
      </c>
      <c r="G287" s="9">
        <v>6</v>
      </c>
      <c r="H287" s="9">
        <v>88.5</v>
      </c>
    </row>
    <row r="288" spans="1:8">
      <c r="A288" s="70" t="s">
        <v>13</v>
      </c>
      <c r="B288" s="4">
        <v>75</v>
      </c>
      <c r="C288" s="4" t="s">
        <v>97</v>
      </c>
      <c r="D288" s="4">
        <v>45</v>
      </c>
      <c r="E288" s="4">
        <v>0.68</v>
      </c>
      <c r="F288" s="4">
        <v>4.5599999999999996</v>
      </c>
      <c r="G288" s="4">
        <v>3.53</v>
      </c>
      <c r="H288" s="4">
        <v>58.5</v>
      </c>
    </row>
    <row r="289" spans="1:8" ht="30">
      <c r="A289" s="70"/>
      <c r="B289" s="4">
        <v>76</v>
      </c>
      <c r="C289" s="4" t="s">
        <v>147</v>
      </c>
      <c r="D289" s="4">
        <v>150</v>
      </c>
      <c r="E289" s="28">
        <v>5</v>
      </c>
      <c r="F289" s="28">
        <v>2.9</v>
      </c>
      <c r="G289" s="32">
        <v>13</v>
      </c>
      <c r="H289" s="28">
        <v>97</v>
      </c>
    </row>
    <row r="290" spans="1:8">
      <c r="A290" s="70"/>
      <c r="B290" s="4">
        <v>77</v>
      </c>
      <c r="C290" s="4" t="s">
        <v>164</v>
      </c>
      <c r="D290" s="4">
        <v>80</v>
      </c>
      <c r="E290" s="28">
        <v>7.6</v>
      </c>
      <c r="F290" s="28">
        <v>9</v>
      </c>
      <c r="G290" s="28">
        <v>2</v>
      </c>
      <c r="H290" s="28">
        <v>124.4</v>
      </c>
    </row>
    <row r="291" spans="1:8">
      <c r="A291" s="70"/>
      <c r="B291" s="4">
        <v>83</v>
      </c>
      <c r="C291" s="4" t="s">
        <v>165</v>
      </c>
      <c r="D291" s="4">
        <v>145</v>
      </c>
      <c r="E291" s="28">
        <v>2.84</v>
      </c>
      <c r="F291" s="28">
        <v>2.81</v>
      </c>
      <c r="G291" s="28">
        <v>10.44</v>
      </c>
      <c r="H291" s="28">
        <v>85.61</v>
      </c>
    </row>
    <row r="292" spans="1:8">
      <c r="A292" s="70"/>
      <c r="B292" s="4">
        <v>23</v>
      </c>
      <c r="C292" s="4" t="s">
        <v>17</v>
      </c>
      <c r="D292" s="4">
        <v>150</v>
      </c>
      <c r="E292" s="28">
        <v>0.33</v>
      </c>
      <c r="F292" s="28">
        <v>0</v>
      </c>
      <c r="G292" s="28">
        <v>15.67</v>
      </c>
      <c r="H292" s="28">
        <v>66</v>
      </c>
    </row>
    <row r="293" spans="1:8">
      <c r="A293" s="70"/>
      <c r="B293" s="4" t="s">
        <v>18</v>
      </c>
      <c r="C293" s="4" t="s">
        <v>20</v>
      </c>
      <c r="D293" s="4">
        <v>25</v>
      </c>
      <c r="E293" s="4">
        <v>1.1200000000000001</v>
      </c>
      <c r="F293" s="4">
        <v>0.22</v>
      </c>
      <c r="G293" s="4">
        <v>7.5</v>
      </c>
      <c r="H293" s="4">
        <v>32.799999999999997</v>
      </c>
    </row>
    <row r="294" spans="1:8">
      <c r="A294" s="70"/>
      <c r="B294" s="4" t="s">
        <v>18</v>
      </c>
      <c r="C294" s="4" t="s">
        <v>19</v>
      </c>
      <c r="D294" s="4">
        <v>25</v>
      </c>
      <c r="E294" s="4">
        <v>1.4</v>
      </c>
      <c r="F294" s="4">
        <v>0.2</v>
      </c>
      <c r="G294" s="4">
        <v>12.15</v>
      </c>
      <c r="H294" s="4">
        <v>54.5</v>
      </c>
    </row>
    <row r="295" spans="1:8">
      <c r="A295" s="60" t="s">
        <v>21</v>
      </c>
      <c r="B295" s="60"/>
      <c r="C295" s="60"/>
      <c r="D295" s="60"/>
      <c r="E295" s="9">
        <f>E288+E289+E290+E291+E292+E293+E294</f>
        <v>18.969999999999995</v>
      </c>
      <c r="F295" s="9">
        <f t="shared" ref="F295:H295" si="25">F288+F289+F290+F291+F292+F293+F294</f>
        <v>19.689999999999998</v>
      </c>
      <c r="G295" s="9">
        <f t="shared" si="25"/>
        <v>64.290000000000006</v>
      </c>
      <c r="H295" s="9">
        <f t="shared" si="25"/>
        <v>518.80999999999995</v>
      </c>
    </row>
    <row r="296" spans="1:8">
      <c r="A296" s="70" t="s">
        <v>22</v>
      </c>
      <c r="B296" s="4">
        <v>24</v>
      </c>
      <c r="C296" s="4" t="s">
        <v>37</v>
      </c>
      <c r="D296" s="4">
        <v>180</v>
      </c>
      <c r="E296" s="28">
        <v>9.3000000000000007</v>
      </c>
      <c r="F296" s="28">
        <v>10.46</v>
      </c>
      <c r="G296" s="28">
        <v>22.4</v>
      </c>
      <c r="H296" s="28">
        <v>220.94</v>
      </c>
    </row>
    <row r="297" spans="1:8">
      <c r="A297" s="70"/>
      <c r="B297" s="4" t="s">
        <v>18</v>
      </c>
      <c r="C297" s="4" t="s">
        <v>20</v>
      </c>
      <c r="D297" s="4">
        <v>25</v>
      </c>
      <c r="E297" s="4">
        <v>1.1200000000000001</v>
      </c>
      <c r="F297" s="4">
        <v>0.22</v>
      </c>
      <c r="G297" s="4">
        <v>7.5</v>
      </c>
      <c r="H297" s="4">
        <v>32.799999999999997</v>
      </c>
    </row>
    <row r="298" spans="1:8">
      <c r="A298" s="70"/>
      <c r="B298" s="4">
        <v>55</v>
      </c>
      <c r="C298" s="4" t="s">
        <v>38</v>
      </c>
      <c r="D298" s="41">
        <v>180</v>
      </c>
      <c r="E298" s="41">
        <v>0</v>
      </c>
      <c r="F298" s="41">
        <v>0</v>
      </c>
      <c r="G298" s="41">
        <v>8.98</v>
      </c>
      <c r="H298" s="41">
        <v>36</v>
      </c>
    </row>
    <row r="299" spans="1:8">
      <c r="A299" s="70"/>
      <c r="B299" s="4" t="s">
        <v>18</v>
      </c>
      <c r="C299" s="4" t="s">
        <v>163</v>
      </c>
      <c r="D299" s="4">
        <v>20</v>
      </c>
      <c r="E299" s="4">
        <v>0</v>
      </c>
      <c r="F299" s="4">
        <v>0</v>
      </c>
      <c r="G299" s="4">
        <v>17.32</v>
      </c>
      <c r="H299" s="4">
        <v>63.6</v>
      </c>
    </row>
    <row r="300" spans="1:8">
      <c r="A300" s="70"/>
      <c r="B300" s="5">
        <v>13</v>
      </c>
      <c r="C300" s="5" t="s">
        <v>151</v>
      </c>
      <c r="D300" s="5">
        <v>95</v>
      </c>
      <c r="E300" s="5">
        <v>1.36</v>
      </c>
      <c r="F300" s="5">
        <v>0.46</v>
      </c>
      <c r="G300" s="5">
        <v>18.899999999999999</v>
      </c>
      <c r="H300" s="5">
        <v>86.4</v>
      </c>
    </row>
    <row r="301" spans="1:8">
      <c r="A301" s="60" t="s">
        <v>26</v>
      </c>
      <c r="B301" s="60"/>
      <c r="C301" s="60"/>
      <c r="D301" s="60"/>
      <c r="E301" s="9">
        <f>E296+E297+E298+E299+E300</f>
        <v>11.780000000000001</v>
      </c>
      <c r="F301" s="11">
        <f t="shared" ref="F301:H301" si="26">F296+F297+F298+F299+F300</f>
        <v>11.140000000000002</v>
      </c>
      <c r="G301" s="11">
        <f t="shared" si="26"/>
        <v>75.099999999999994</v>
      </c>
      <c r="H301" s="11">
        <f t="shared" si="26"/>
        <v>439.74</v>
      </c>
    </row>
    <row r="302" spans="1:8">
      <c r="A302" s="60" t="s">
        <v>98</v>
      </c>
      <c r="B302" s="60"/>
      <c r="C302" s="60"/>
      <c r="D302" s="60"/>
      <c r="E302" s="9">
        <f>E284+E287+E295+E301</f>
        <v>44.379999999999995</v>
      </c>
      <c r="F302" s="9">
        <f>F284+F287+F295+F301</f>
        <v>44.44</v>
      </c>
      <c r="G302" s="9">
        <f>G284+G287+G295+G301</f>
        <v>202.89</v>
      </c>
      <c r="H302" s="9">
        <f>H284+H287+H295+H301</f>
        <v>1404.94</v>
      </c>
    </row>
    <row r="303" spans="1:8">
      <c r="A303" s="16"/>
      <c r="B303" s="16"/>
      <c r="C303" s="16"/>
      <c r="D303" s="16"/>
      <c r="E303" s="16"/>
      <c r="F303" s="16"/>
      <c r="G303" s="16"/>
      <c r="H303" s="16"/>
    </row>
    <row r="304" spans="1:8">
      <c r="A304" s="16"/>
      <c r="B304" s="16"/>
      <c r="C304" s="16"/>
      <c r="D304" s="16"/>
      <c r="E304" s="16"/>
      <c r="F304" s="16"/>
      <c r="G304" s="16"/>
      <c r="H304" s="16"/>
    </row>
    <row r="305" spans="1:8">
      <c r="A305" s="16"/>
      <c r="B305" s="16"/>
      <c r="C305" s="16"/>
      <c r="D305" s="16"/>
      <c r="E305" s="16"/>
      <c r="F305" s="16"/>
      <c r="G305" s="16"/>
      <c r="H305" s="16"/>
    </row>
    <row r="306" spans="1:8">
      <c r="A306" s="16"/>
      <c r="B306" s="16"/>
      <c r="C306" s="16"/>
      <c r="D306" s="16"/>
      <c r="E306" s="16"/>
      <c r="F306" s="16"/>
      <c r="G306" s="16"/>
      <c r="H306" s="16"/>
    </row>
    <row r="307" spans="1:8">
      <c r="A307" s="33"/>
      <c r="B307" s="33"/>
      <c r="C307" s="33"/>
      <c r="D307" s="33"/>
      <c r="E307" s="33"/>
      <c r="F307" s="33"/>
      <c r="G307" s="33"/>
      <c r="H307" s="33"/>
    </row>
    <row r="308" spans="1:8">
      <c r="A308" s="33"/>
      <c r="B308" s="33"/>
      <c r="C308" s="33"/>
      <c r="D308" s="33"/>
      <c r="E308" s="33"/>
      <c r="F308" s="33"/>
      <c r="G308" s="33"/>
      <c r="H308" s="33"/>
    </row>
    <row r="309" spans="1:8">
      <c r="A309" s="60" t="s">
        <v>99</v>
      </c>
      <c r="B309" s="60"/>
      <c r="C309" s="60"/>
      <c r="D309" s="60"/>
      <c r="E309" s="60"/>
      <c r="F309" s="60"/>
      <c r="G309" s="60"/>
      <c r="H309" s="60"/>
    </row>
    <row r="310" spans="1:8">
      <c r="A310" s="70" t="s">
        <v>1</v>
      </c>
      <c r="B310" s="46" t="s">
        <v>2</v>
      </c>
      <c r="C310" s="70" t="s">
        <v>40</v>
      </c>
      <c r="D310" s="70" t="s">
        <v>41</v>
      </c>
      <c r="E310" s="70" t="s">
        <v>5</v>
      </c>
      <c r="F310" s="70"/>
      <c r="G310" s="70"/>
      <c r="H310" s="70" t="s">
        <v>8</v>
      </c>
    </row>
    <row r="311" spans="1:8">
      <c r="A311" s="70"/>
      <c r="B311" s="47"/>
      <c r="C311" s="70"/>
      <c r="D311" s="70"/>
      <c r="E311" s="4" t="s">
        <v>29</v>
      </c>
      <c r="F311" s="4" t="s">
        <v>30</v>
      </c>
      <c r="G311" s="4" t="s">
        <v>31</v>
      </c>
      <c r="H311" s="70"/>
    </row>
    <row r="312" spans="1:8">
      <c r="A312" s="70" t="s">
        <v>6</v>
      </c>
      <c r="B312" s="4">
        <v>41</v>
      </c>
      <c r="C312" s="4" t="s">
        <v>170</v>
      </c>
      <c r="D312" s="4">
        <v>150</v>
      </c>
      <c r="E312" s="28">
        <v>4.8499999999999996</v>
      </c>
      <c r="F312" s="28">
        <v>5.59</v>
      </c>
      <c r="G312" s="28">
        <v>22.64</v>
      </c>
      <c r="H312" s="28">
        <v>159</v>
      </c>
    </row>
    <row r="313" spans="1:8">
      <c r="A313" s="70"/>
      <c r="B313" s="4">
        <v>15</v>
      </c>
      <c r="C313" s="4" t="s">
        <v>43</v>
      </c>
      <c r="D313" s="8" t="s">
        <v>232</v>
      </c>
      <c r="E313" s="41">
        <v>2.1</v>
      </c>
      <c r="F313" s="41">
        <v>3.96</v>
      </c>
      <c r="G313" s="41">
        <v>22.68</v>
      </c>
      <c r="H313" s="41">
        <v>134.76</v>
      </c>
    </row>
    <row r="314" spans="1:8">
      <c r="A314" s="70"/>
      <c r="B314" s="4">
        <v>3</v>
      </c>
      <c r="C314" s="4" t="s">
        <v>50</v>
      </c>
      <c r="D314" s="4">
        <v>150</v>
      </c>
      <c r="E314" s="28">
        <v>2.2000000000000002</v>
      </c>
      <c r="F314" s="28">
        <v>2.92</v>
      </c>
      <c r="G314" s="28">
        <v>13.17</v>
      </c>
      <c r="H314" s="28">
        <v>87.76</v>
      </c>
    </row>
    <row r="315" spans="1:8">
      <c r="A315" s="60" t="s">
        <v>9</v>
      </c>
      <c r="B315" s="60"/>
      <c r="C315" s="60"/>
      <c r="D315" s="60"/>
      <c r="E315" s="9">
        <f>E312+E313+E314</f>
        <v>9.1499999999999986</v>
      </c>
      <c r="F315" s="9">
        <f t="shared" ref="F315:H315" si="27">F312+F313+F314</f>
        <v>12.47</v>
      </c>
      <c r="G315" s="9">
        <f t="shared" si="27"/>
        <v>58.49</v>
      </c>
      <c r="H315" s="9">
        <f t="shared" si="27"/>
        <v>381.52</v>
      </c>
    </row>
    <row r="316" spans="1:8">
      <c r="A316" s="70" t="s">
        <v>10</v>
      </c>
      <c r="B316" s="4" t="s">
        <v>18</v>
      </c>
      <c r="C316" s="4" t="s">
        <v>67</v>
      </c>
      <c r="D316" s="4">
        <v>250</v>
      </c>
      <c r="E316" s="4">
        <v>0</v>
      </c>
      <c r="F316" s="4">
        <v>0</v>
      </c>
      <c r="G316" s="4">
        <v>0</v>
      </c>
      <c r="H316" s="4">
        <v>0</v>
      </c>
    </row>
    <row r="317" spans="1:8">
      <c r="A317" s="70"/>
      <c r="B317" s="4">
        <v>4</v>
      </c>
      <c r="C317" s="4" t="s">
        <v>11</v>
      </c>
      <c r="D317" s="4">
        <v>150</v>
      </c>
      <c r="E317" s="4">
        <v>4.3499999999999996</v>
      </c>
      <c r="F317" s="4">
        <v>3.75</v>
      </c>
      <c r="G317" s="4">
        <v>7.24</v>
      </c>
      <c r="H317" s="4">
        <v>81.05</v>
      </c>
    </row>
    <row r="318" spans="1:8">
      <c r="A318" s="60" t="s">
        <v>12</v>
      </c>
      <c r="B318" s="60"/>
      <c r="C318" s="60"/>
      <c r="D318" s="60"/>
      <c r="E318" s="9">
        <v>4.3499999999999996</v>
      </c>
      <c r="F318" s="9">
        <v>3.75</v>
      </c>
      <c r="G318" s="9">
        <v>7.24</v>
      </c>
      <c r="H318" s="9">
        <v>81.05</v>
      </c>
    </row>
    <row r="319" spans="1:8" ht="30">
      <c r="A319" s="70" t="s">
        <v>13</v>
      </c>
      <c r="B319" s="4">
        <v>18</v>
      </c>
      <c r="C319" s="4" t="s">
        <v>68</v>
      </c>
      <c r="D319" s="4">
        <v>45</v>
      </c>
      <c r="E319" s="5">
        <v>1.5</v>
      </c>
      <c r="F319" s="5">
        <v>2.9</v>
      </c>
      <c r="G319" s="5">
        <v>4</v>
      </c>
      <c r="H319" s="5">
        <v>49</v>
      </c>
    </row>
    <row r="320" spans="1:8">
      <c r="A320" s="70"/>
      <c r="B320" s="4">
        <v>80</v>
      </c>
      <c r="C320" s="4" t="s">
        <v>100</v>
      </c>
      <c r="D320" s="4">
        <v>140</v>
      </c>
      <c r="E320" s="4">
        <v>3.4</v>
      </c>
      <c r="F320" s="4">
        <v>3.4</v>
      </c>
      <c r="G320" s="4">
        <v>4.2</v>
      </c>
      <c r="H320" s="4">
        <v>64</v>
      </c>
    </row>
    <row r="321" spans="1:8">
      <c r="A321" s="70"/>
      <c r="B321" s="4">
        <v>81</v>
      </c>
      <c r="C321" s="4" t="s">
        <v>168</v>
      </c>
      <c r="D321" s="4">
        <v>60</v>
      </c>
      <c r="E321" s="4">
        <v>3.4</v>
      </c>
      <c r="F321" s="4">
        <v>3.4</v>
      </c>
      <c r="G321" s="4">
        <v>4.2</v>
      </c>
      <c r="H321" s="4">
        <v>64</v>
      </c>
    </row>
    <row r="322" spans="1:8">
      <c r="A322" s="70"/>
      <c r="B322" s="4">
        <v>11</v>
      </c>
      <c r="C322" s="4" t="s">
        <v>24</v>
      </c>
      <c r="D322" s="4">
        <v>120</v>
      </c>
      <c r="E322" s="28">
        <v>2.2000000000000002</v>
      </c>
      <c r="F322" s="28">
        <v>4.18</v>
      </c>
      <c r="G322" s="28">
        <v>14.46</v>
      </c>
      <c r="H322" s="28">
        <v>104.26</v>
      </c>
    </row>
    <row r="323" spans="1:8">
      <c r="A323" s="70"/>
      <c r="B323" s="4">
        <v>46</v>
      </c>
      <c r="C323" s="4" t="s">
        <v>156</v>
      </c>
      <c r="D323" s="4">
        <v>150</v>
      </c>
      <c r="E323" s="4">
        <v>0.19</v>
      </c>
      <c r="F323" s="4">
        <v>0.04</v>
      </c>
      <c r="G323" s="4">
        <v>16.21</v>
      </c>
      <c r="H323" s="4">
        <v>65.930000000000007</v>
      </c>
    </row>
    <row r="324" spans="1:8">
      <c r="A324" s="70"/>
      <c r="B324" s="4" t="s">
        <v>18</v>
      </c>
      <c r="C324" s="4" t="s">
        <v>20</v>
      </c>
      <c r="D324" s="4">
        <v>50</v>
      </c>
      <c r="E324" s="4">
        <f>1.12*2</f>
        <v>2.2400000000000002</v>
      </c>
      <c r="F324" s="4">
        <f>0.22*2</f>
        <v>0.44</v>
      </c>
      <c r="G324" s="4">
        <f>7.5*2</f>
        <v>15</v>
      </c>
      <c r="H324" s="4">
        <f>32.8*2</f>
        <v>65.599999999999994</v>
      </c>
    </row>
    <row r="325" spans="1:8">
      <c r="A325" s="70"/>
      <c r="B325" s="4" t="s">
        <v>18</v>
      </c>
      <c r="C325" s="4" t="s">
        <v>19</v>
      </c>
      <c r="D325" s="4">
        <v>25</v>
      </c>
      <c r="E325" s="4">
        <v>1.4</v>
      </c>
      <c r="F325" s="4">
        <v>0.2</v>
      </c>
      <c r="G325" s="4">
        <v>12.15</v>
      </c>
      <c r="H325" s="4">
        <v>54.5</v>
      </c>
    </row>
    <row r="326" spans="1:8">
      <c r="A326" s="60" t="s">
        <v>21</v>
      </c>
      <c r="B326" s="60"/>
      <c r="C326" s="60"/>
      <c r="D326" s="60"/>
      <c r="E326" s="9">
        <f>E319+E320+E321+E322+E323+E324+E325</f>
        <v>14.33</v>
      </c>
      <c r="F326" s="9">
        <f t="shared" ref="F326:H326" si="28">F319+F320+F321+F322+F323+F324+F325</f>
        <v>14.559999999999997</v>
      </c>
      <c r="G326" s="9">
        <f t="shared" si="28"/>
        <v>70.22</v>
      </c>
      <c r="H326" s="9">
        <f t="shared" si="28"/>
        <v>467.28999999999996</v>
      </c>
    </row>
    <row r="327" spans="1:8" ht="30">
      <c r="A327" s="4" t="s">
        <v>22</v>
      </c>
      <c r="B327" s="4">
        <v>47</v>
      </c>
      <c r="C327" s="4" t="s">
        <v>128</v>
      </c>
      <c r="D327" s="4">
        <v>100</v>
      </c>
      <c r="E327" s="28">
        <v>5.25</v>
      </c>
      <c r="F327" s="28">
        <v>5.89</v>
      </c>
      <c r="G327" s="28">
        <v>23.9</v>
      </c>
      <c r="H327" s="28">
        <v>172.67</v>
      </c>
    </row>
    <row r="328" spans="1:8">
      <c r="A328" s="4"/>
      <c r="B328" s="4">
        <v>63</v>
      </c>
      <c r="C328" s="4" t="s">
        <v>102</v>
      </c>
      <c r="D328" s="4">
        <v>50</v>
      </c>
      <c r="E328" s="28">
        <v>3.71</v>
      </c>
      <c r="F328" s="28">
        <v>5.88</v>
      </c>
      <c r="G328" s="28">
        <v>24.85</v>
      </c>
      <c r="H328" s="28">
        <v>177.5</v>
      </c>
    </row>
    <row r="329" spans="1:8">
      <c r="A329" s="4"/>
      <c r="B329" s="4">
        <v>12</v>
      </c>
      <c r="C329" s="4" t="s">
        <v>42</v>
      </c>
      <c r="D329" s="4">
        <v>150</v>
      </c>
      <c r="E329" s="28">
        <v>0.04</v>
      </c>
      <c r="F329" s="28">
        <v>0</v>
      </c>
      <c r="G329" s="28">
        <v>9.1</v>
      </c>
      <c r="H329" s="28">
        <v>37</v>
      </c>
    </row>
    <row r="330" spans="1:8">
      <c r="A330" s="4"/>
      <c r="B330" s="4">
        <v>13</v>
      </c>
      <c r="C330" s="4" t="s">
        <v>151</v>
      </c>
      <c r="D330" s="4">
        <v>95</v>
      </c>
      <c r="E330" s="4">
        <v>1.36</v>
      </c>
      <c r="F330" s="4">
        <v>0.46</v>
      </c>
      <c r="G330" s="4">
        <v>18.899999999999999</v>
      </c>
      <c r="H330" s="4">
        <v>86.4</v>
      </c>
    </row>
    <row r="331" spans="1:8">
      <c r="A331" s="60" t="s">
        <v>26</v>
      </c>
      <c r="B331" s="60"/>
      <c r="C331" s="60"/>
      <c r="D331" s="60"/>
      <c r="E331" s="9">
        <f>E327+E328+E329+E330</f>
        <v>10.36</v>
      </c>
      <c r="F331" s="9">
        <f>F327+F328+F329+F330</f>
        <v>12.23</v>
      </c>
      <c r="G331" s="9">
        <f>G327+G328+G329+G330</f>
        <v>76.75</v>
      </c>
      <c r="H331" s="9">
        <f>H327+H328+H329+H330</f>
        <v>473.56999999999994</v>
      </c>
    </row>
    <row r="332" spans="1:8">
      <c r="A332" s="60" t="s">
        <v>103</v>
      </c>
      <c r="B332" s="60"/>
      <c r="C332" s="60"/>
      <c r="D332" s="60"/>
      <c r="E332" s="9">
        <f>E315+E318+E326+E331</f>
        <v>38.19</v>
      </c>
      <c r="F332" s="9">
        <f t="shared" ref="F332:H332" si="29">F315+F318+F326+F331</f>
        <v>43.009999999999991</v>
      </c>
      <c r="G332" s="9">
        <f t="shared" si="29"/>
        <v>212.7</v>
      </c>
      <c r="H332" s="9">
        <f t="shared" si="29"/>
        <v>1403.4299999999998</v>
      </c>
    </row>
    <row r="333" spans="1:8">
      <c r="A333" s="16"/>
      <c r="B333" s="16"/>
      <c r="C333" s="16"/>
      <c r="D333" s="16"/>
      <c r="E333" s="16"/>
      <c r="F333" s="16"/>
      <c r="G333" s="16"/>
      <c r="H333" s="16"/>
    </row>
    <row r="334" spans="1:8">
      <c r="A334" s="16"/>
      <c r="B334" s="16"/>
      <c r="C334" s="16"/>
      <c r="D334" s="16"/>
      <c r="E334" s="16"/>
      <c r="F334" s="16"/>
      <c r="G334" s="16"/>
      <c r="H334" s="16"/>
    </row>
    <row r="335" spans="1:8">
      <c r="A335" s="16"/>
      <c r="B335" s="16"/>
      <c r="C335" s="16"/>
      <c r="D335" s="16"/>
      <c r="E335" s="16"/>
      <c r="F335" s="16"/>
      <c r="G335" s="16"/>
      <c r="H335" s="16"/>
    </row>
    <row r="336" spans="1:8">
      <c r="A336" s="16"/>
      <c r="B336" s="16"/>
      <c r="C336" s="16"/>
      <c r="D336" s="16"/>
      <c r="E336" s="16"/>
      <c r="F336" s="16"/>
      <c r="G336" s="16"/>
      <c r="H336" s="16"/>
    </row>
    <row r="337" spans="1:8">
      <c r="A337" s="16"/>
      <c r="B337" s="16"/>
      <c r="C337" s="16"/>
      <c r="D337" s="16"/>
      <c r="E337" s="16"/>
      <c r="F337" s="16"/>
      <c r="G337" s="16"/>
      <c r="H337" s="16"/>
    </row>
    <row r="338" spans="1:8">
      <c r="A338" s="33"/>
      <c r="B338" s="33"/>
      <c r="C338" s="33"/>
      <c r="D338" s="33"/>
      <c r="E338" s="33"/>
      <c r="F338" s="33"/>
      <c r="G338" s="33"/>
      <c r="H338" s="33"/>
    </row>
    <row r="339" spans="1:8">
      <c r="A339" s="33"/>
      <c r="B339" s="33"/>
      <c r="C339" s="33"/>
      <c r="D339" s="33"/>
      <c r="E339" s="33"/>
      <c r="F339" s="33"/>
      <c r="G339" s="33"/>
      <c r="H339" s="33"/>
    </row>
    <row r="340" spans="1:8">
      <c r="A340" s="60" t="s">
        <v>104</v>
      </c>
      <c r="B340" s="60"/>
      <c r="C340" s="60"/>
      <c r="D340" s="60"/>
      <c r="E340" s="60"/>
      <c r="F340" s="60"/>
      <c r="G340" s="60"/>
      <c r="H340" s="60"/>
    </row>
    <row r="341" spans="1:8">
      <c r="A341" s="70" t="s">
        <v>1</v>
      </c>
      <c r="B341" s="46" t="s">
        <v>2</v>
      </c>
      <c r="C341" s="70" t="s">
        <v>40</v>
      </c>
      <c r="D341" s="70" t="s">
        <v>41</v>
      </c>
      <c r="E341" s="70" t="s">
        <v>5</v>
      </c>
      <c r="F341" s="70"/>
      <c r="G341" s="70"/>
      <c r="H341" s="70" t="s">
        <v>8</v>
      </c>
    </row>
    <row r="342" spans="1:8">
      <c r="A342" s="70"/>
      <c r="B342" s="47"/>
      <c r="C342" s="70"/>
      <c r="D342" s="70"/>
      <c r="E342" s="4" t="s">
        <v>29</v>
      </c>
      <c r="F342" s="4" t="s">
        <v>30</v>
      </c>
      <c r="G342" s="4" t="s">
        <v>31</v>
      </c>
      <c r="H342" s="70"/>
    </row>
    <row r="343" spans="1:8" ht="30">
      <c r="A343" s="70" t="s">
        <v>6</v>
      </c>
      <c r="B343" s="4">
        <v>26</v>
      </c>
      <c r="C343" s="4" t="s">
        <v>141</v>
      </c>
      <c r="D343" s="4">
        <v>150</v>
      </c>
      <c r="E343" s="28">
        <v>4.9000000000000004</v>
      </c>
      <c r="F343" s="28">
        <v>5.2</v>
      </c>
      <c r="G343" s="28">
        <v>28.7</v>
      </c>
      <c r="H343" s="28">
        <v>190.2</v>
      </c>
    </row>
    <row r="344" spans="1:8">
      <c r="A344" s="70"/>
      <c r="B344" s="4">
        <v>2</v>
      </c>
      <c r="C344" s="4" t="s">
        <v>7</v>
      </c>
      <c r="D344" s="8" t="s">
        <v>229</v>
      </c>
      <c r="E344" s="4">
        <v>4.5</v>
      </c>
      <c r="F344" s="4">
        <v>6.92</v>
      </c>
      <c r="G344" s="4">
        <v>17.28</v>
      </c>
      <c r="H344" s="4">
        <v>142.01</v>
      </c>
    </row>
    <row r="345" spans="1:8">
      <c r="A345" s="70"/>
      <c r="B345" s="4">
        <v>57</v>
      </c>
      <c r="C345" s="4" t="s">
        <v>108</v>
      </c>
      <c r="D345" s="4">
        <v>40</v>
      </c>
      <c r="E345" s="28">
        <v>5.0999999999999996</v>
      </c>
      <c r="F345" s="28">
        <v>4.5999999999999996</v>
      </c>
      <c r="G345" s="28">
        <v>0.3</v>
      </c>
      <c r="H345" s="28">
        <v>63</v>
      </c>
    </row>
    <row r="346" spans="1:8">
      <c r="A346" s="70"/>
      <c r="B346" s="4">
        <v>16</v>
      </c>
      <c r="C346" s="4" t="s">
        <v>32</v>
      </c>
      <c r="D346" s="4">
        <v>150</v>
      </c>
      <c r="E346" s="28">
        <v>2</v>
      </c>
      <c r="F346" s="28">
        <v>2.87</v>
      </c>
      <c r="G346" s="28">
        <v>13.07</v>
      </c>
      <c r="H346" s="28">
        <v>86.11</v>
      </c>
    </row>
    <row r="347" spans="1:8">
      <c r="A347" s="60" t="s">
        <v>9</v>
      </c>
      <c r="B347" s="60"/>
      <c r="C347" s="60"/>
      <c r="D347" s="60"/>
      <c r="E347" s="9">
        <f>E343+E344+E345+E346</f>
        <v>16.5</v>
      </c>
      <c r="F347" s="9">
        <f t="shared" ref="F347:H347" si="30">F343+F344+F345+F346</f>
        <v>19.59</v>
      </c>
      <c r="G347" s="9">
        <f t="shared" si="30"/>
        <v>59.35</v>
      </c>
      <c r="H347" s="9">
        <f t="shared" si="30"/>
        <v>481.32</v>
      </c>
    </row>
    <row r="348" spans="1:8">
      <c r="A348" s="70" t="s">
        <v>10</v>
      </c>
      <c r="B348" s="4" t="s">
        <v>18</v>
      </c>
      <c r="C348" s="4" t="s">
        <v>67</v>
      </c>
      <c r="D348" s="4">
        <v>250</v>
      </c>
      <c r="E348" s="4">
        <v>0</v>
      </c>
      <c r="F348" s="4">
        <v>0</v>
      </c>
      <c r="G348" s="4">
        <v>0</v>
      </c>
      <c r="H348" s="4">
        <v>0</v>
      </c>
    </row>
    <row r="349" spans="1:8">
      <c r="A349" s="70"/>
      <c r="B349" s="4">
        <v>17</v>
      </c>
      <c r="C349" s="4" t="s">
        <v>153</v>
      </c>
      <c r="D349" s="4">
        <v>150</v>
      </c>
      <c r="E349" s="4">
        <v>4.3499999999999996</v>
      </c>
      <c r="F349" s="4">
        <v>4.8</v>
      </c>
      <c r="G349" s="4">
        <v>6</v>
      </c>
      <c r="H349" s="4">
        <v>88.5</v>
      </c>
    </row>
    <row r="350" spans="1:8">
      <c r="A350" s="60" t="s">
        <v>12</v>
      </c>
      <c r="B350" s="60"/>
      <c r="C350" s="60"/>
      <c r="D350" s="60"/>
      <c r="E350" s="9">
        <v>4.3499999999999996</v>
      </c>
      <c r="F350" s="9">
        <v>4.8</v>
      </c>
      <c r="G350" s="9">
        <v>6</v>
      </c>
      <c r="H350" s="9">
        <v>88.5</v>
      </c>
    </row>
    <row r="351" spans="1:8" ht="30">
      <c r="A351" s="70" t="s">
        <v>13</v>
      </c>
      <c r="B351" s="4">
        <v>69</v>
      </c>
      <c r="C351" s="4" t="s">
        <v>216</v>
      </c>
      <c r="D351" s="4">
        <v>30</v>
      </c>
      <c r="E351" s="4">
        <v>3.9</v>
      </c>
      <c r="F351" s="4">
        <v>3</v>
      </c>
      <c r="G351" s="4">
        <v>1.6</v>
      </c>
      <c r="H351" s="4">
        <v>48.6</v>
      </c>
    </row>
    <row r="352" spans="1:8">
      <c r="A352" s="70"/>
      <c r="B352" s="4">
        <v>82</v>
      </c>
      <c r="C352" s="4" t="s">
        <v>238</v>
      </c>
      <c r="D352" s="4">
        <v>160</v>
      </c>
      <c r="E352" s="28">
        <v>1.6</v>
      </c>
      <c r="F352" s="28">
        <v>3.5</v>
      </c>
      <c r="G352" s="28">
        <v>10.5</v>
      </c>
      <c r="H352" s="28">
        <v>75.8</v>
      </c>
    </row>
    <row r="353" spans="1:8">
      <c r="A353" s="70"/>
      <c r="B353" s="4">
        <v>84</v>
      </c>
      <c r="C353" s="4" t="s">
        <v>105</v>
      </c>
      <c r="D353" s="4">
        <v>60</v>
      </c>
      <c r="E353" s="28">
        <v>9.5399999999999991</v>
      </c>
      <c r="F353" s="28">
        <v>9.2100000000000009</v>
      </c>
      <c r="G353" s="28">
        <v>11.48</v>
      </c>
      <c r="H353" s="28">
        <v>167</v>
      </c>
    </row>
    <row r="354" spans="1:8">
      <c r="A354" s="70"/>
      <c r="B354" s="4">
        <v>112</v>
      </c>
      <c r="C354" s="4" t="s">
        <v>176</v>
      </c>
      <c r="D354" s="4">
        <v>25</v>
      </c>
      <c r="E354" s="28">
        <v>0.65</v>
      </c>
      <c r="F354" s="28">
        <v>1.77</v>
      </c>
      <c r="G354" s="28">
        <v>3.94</v>
      </c>
      <c r="H354" s="28">
        <v>30</v>
      </c>
    </row>
    <row r="355" spans="1:8">
      <c r="A355" s="70"/>
      <c r="B355" s="12">
        <v>22</v>
      </c>
      <c r="C355" s="12" t="s">
        <v>36</v>
      </c>
      <c r="D355" s="12">
        <v>110</v>
      </c>
      <c r="E355" s="31">
        <v>5.1100000000000003</v>
      </c>
      <c r="F355" s="31">
        <v>7.21</v>
      </c>
      <c r="G355" s="31">
        <v>32.24</v>
      </c>
      <c r="H355" s="31">
        <v>218.26</v>
      </c>
    </row>
    <row r="356" spans="1:8">
      <c r="A356" s="70"/>
      <c r="B356" s="4">
        <v>23</v>
      </c>
      <c r="C356" s="4" t="s">
        <v>17</v>
      </c>
      <c r="D356" s="4">
        <v>150</v>
      </c>
      <c r="E356" s="28">
        <v>0.33</v>
      </c>
      <c r="F356" s="28">
        <v>0</v>
      </c>
      <c r="G356" s="28">
        <v>15.67</v>
      </c>
      <c r="H356" s="28">
        <v>66</v>
      </c>
    </row>
    <row r="357" spans="1:8">
      <c r="A357" s="70"/>
      <c r="B357" s="4" t="s">
        <v>18</v>
      </c>
      <c r="C357" s="4" t="s">
        <v>20</v>
      </c>
      <c r="D357" s="4">
        <v>50</v>
      </c>
      <c r="E357" s="4">
        <f>1.12*2</f>
        <v>2.2400000000000002</v>
      </c>
      <c r="F357" s="4">
        <f>0.22*2</f>
        <v>0.44</v>
      </c>
      <c r="G357" s="4">
        <f>7.5*2</f>
        <v>15</v>
      </c>
      <c r="H357" s="4">
        <f>32.8*2</f>
        <v>65.599999999999994</v>
      </c>
    </row>
    <row r="358" spans="1:8">
      <c r="A358" s="70"/>
      <c r="B358" s="4" t="s">
        <v>18</v>
      </c>
      <c r="C358" s="4" t="s">
        <v>19</v>
      </c>
      <c r="D358" s="4">
        <v>25</v>
      </c>
      <c r="E358" s="4">
        <v>1.4</v>
      </c>
      <c r="F358" s="4">
        <v>0.2</v>
      </c>
      <c r="G358" s="4">
        <v>12.15</v>
      </c>
      <c r="H358" s="4">
        <v>54.5</v>
      </c>
    </row>
    <row r="359" spans="1:8">
      <c r="A359" s="60" t="s">
        <v>21</v>
      </c>
      <c r="B359" s="60"/>
      <c r="C359" s="60"/>
      <c r="D359" s="60"/>
      <c r="E359" s="9">
        <f>E351+E352+E353+E354+E355+E356+E357+E358</f>
        <v>24.769999999999996</v>
      </c>
      <c r="F359" s="9">
        <f t="shared" ref="F359:H359" si="31">F351+F352+F353+F354+F355+F356+F357+F358</f>
        <v>25.330000000000002</v>
      </c>
      <c r="G359" s="9">
        <f t="shared" si="31"/>
        <v>102.58000000000001</v>
      </c>
      <c r="H359" s="9">
        <f t="shared" si="31"/>
        <v>725.76</v>
      </c>
    </row>
    <row r="360" spans="1:8">
      <c r="A360" s="70" t="s">
        <v>22</v>
      </c>
      <c r="B360" s="4">
        <v>61</v>
      </c>
      <c r="C360" s="4" t="s">
        <v>206</v>
      </c>
      <c r="D360" s="4">
        <v>90</v>
      </c>
      <c r="E360" s="4">
        <v>11</v>
      </c>
      <c r="F360" s="4">
        <v>2.4500000000000002</v>
      </c>
      <c r="G360" s="4">
        <v>10</v>
      </c>
      <c r="H360" s="4">
        <v>172</v>
      </c>
    </row>
    <row r="361" spans="1:8">
      <c r="A361" s="70"/>
      <c r="B361" s="31">
        <v>116</v>
      </c>
      <c r="C361" s="31" t="s">
        <v>245</v>
      </c>
      <c r="D361" s="31">
        <v>110</v>
      </c>
      <c r="E361" s="31">
        <v>2.42</v>
      </c>
      <c r="F361" s="31">
        <v>5.0599999999999996</v>
      </c>
      <c r="G361" s="31">
        <v>11.96</v>
      </c>
      <c r="H361" s="31">
        <v>103.07</v>
      </c>
    </row>
    <row r="362" spans="1:8">
      <c r="A362" s="70"/>
      <c r="B362" s="4" t="s">
        <v>18</v>
      </c>
      <c r="C362" s="4" t="s">
        <v>19</v>
      </c>
      <c r="D362" s="4">
        <v>25</v>
      </c>
      <c r="E362" s="4">
        <v>1.4</v>
      </c>
      <c r="F362" s="4">
        <v>0.2</v>
      </c>
      <c r="G362" s="4">
        <v>12.15</v>
      </c>
      <c r="H362" s="4">
        <v>54.5</v>
      </c>
    </row>
    <row r="363" spans="1:8">
      <c r="A363" s="70"/>
      <c r="B363" s="4" t="s">
        <v>18</v>
      </c>
      <c r="C363" s="4" t="s">
        <v>163</v>
      </c>
      <c r="D363" s="4">
        <v>20</v>
      </c>
      <c r="E363" s="4">
        <v>0</v>
      </c>
      <c r="F363" s="4">
        <v>0</v>
      </c>
      <c r="G363" s="4">
        <v>17.32</v>
      </c>
      <c r="H363" s="4">
        <v>63.6</v>
      </c>
    </row>
    <row r="364" spans="1:8">
      <c r="A364" s="70"/>
      <c r="B364" s="4" t="s">
        <v>18</v>
      </c>
      <c r="C364" s="4" t="s">
        <v>48</v>
      </c>
      <c r="D364" s="4">
        <v>150</v>
      </c>
      <c r="E364" s="4">
        <v>0</v>
      </c>
      <c r="F364" s="4">
        <v>0</v>
      </c>
      <c r="G364" s="4">
        <v>15</v>
      </c>
      <c r="H364" s="4">
        <v>60</v>
      </c>
    </row>
    <row r="365" spans="1:8">
      <c r="A365" s="70"/>
      <c r="B365" s="4">
        <v>13</v>
      </c>
      <c r="C365" s="4" t="s">
        <v>151</v>
      </c>
      <c r="D365" s="4">
        <v>95</v>
      </c>
      <c r="E365" s="4">
        <v>1.36</v>
      </c>
      <c r="F365" s="4">
        <v>0.46</v>
      </c>
      <c r="G365" s="4">
        <v>18.899999999999999</v>
      </c>
      <c r="H365" s="4">
        <v>86.4</v>
      </c>
    </row>
    <row r="366" spans="1:8">
      <c r="A366" s="60" t="s">
        <v>26</v>
      </c>
      <c r="B366" s="60"/>
      <c r="C366" s="60"/>
      <c r="D366" s="60"/>
      <c r="E366" s="9">
        <f>E360+E361+E362+E363+E364+E365</f>
        <v>16.18</v>
      </c>
      <c r="F366" s="11">
        <f t="shared" ref="F366:H366" si="32">F360+F361+F362+F363+F364+F365</f>
        <v>8.17</v>
      </c>
      <c r="G366" s="11">
        <f t="shared" si="32"/>
        <v>85.330000000000013</v>
      </c>
      <c r="H366" s="11">
        <f t="shared" si="32"/>
        <v>539.57000000000005</v>
      </c>
    </row>
    <row r="367" spans="1:8">
      <c r="A367" s="60" t="s">
        <v>106</v>
      </c>
      <c r="B367" s="60"/>
      <c r="C367" s="60"/>
      <c r="D367" s="60"/>
      <c r="E367" s="9">
        <f>E347+E350+E359+E366</f>
        <v>61.8</v>
      </c>
      <c r="F367" s="9">
        <f t="shared" ref="F367:H367" si="33">F347+F350+F359+F366</f>
        <v>57.89</v>
      </c>
      <c r="G367" s="9">
        <f t="shared" si="33"/>
        <v>253.26000000000002</v>
      </c>
      <c r="H367" s="9">
        <f t="shared" si="33"/>
        <v>1835.15</v>
      </c>
    </row>
    <row r="368" spans="1:8">
      <c r="A368" s="16"/>
      <c r="B368" s="16"/>
      <c r="C368" s="16"/>
      <c r="D368" s="16"/>
      <c r="E368" s="16"/>
      <c r="F368" s="16"/>
      <c r="G368" s="16"/>
      <c r="H368" s="16"/>
    </row>
    <row r="369" spans="1:8">
      <c r="A369" s="16"/>
      <c r="B369" s="16"/>
      <c r="C369" s="16"/>
      <c r="D369" s="16"/>
      <c r="E369" s="16"/>
      <c r="F369" s="16"/>
      <c r="G369" s="16"/>
      <c r="H369" s="16"/>
    </row>
    <row r="370" spans="1:8">
      <c r="A370" s="33"/>
      <c r="B370" s="33"/>
      <c r="C370" s="33"/>
      <c r="D370" s="33"/>
      <c r="E370" s="33"/>
      <c r="F370" s="33"/>
      <c r="G370" s="33"/>
      <c r="H370" s="33"/>
    </row>
    <row r="371" spans="1:8">
      <c r="A371" s="33"/>
      <c r="B371" s="33"/>
      <c r="C371" s="33"/>
      <c r="D371" s="33"/>
      <c r="E371" s="33"/>
      <c r="F371" s="33"/>
      <c r="G371" s="33"/>
      <c r="H371" s="33"/>
    </row>
    <row r="372" spans="1:8">
      <c r="A372" s="60" t="s">
        <v>107</v>
      </c>
      <c r="B372" s="60"/>
      <c r="C372" s="60"/>
      <c r="D372" s="60"/>
      <c r="E372" s="60"/>
      <c r="F372" s="60"/>
      <c r="G372" s="60"/>
      <c r="H372" s="60"/>
    </row>
    <row r="373" spans="1:8">
      <c r="A373" s="70" t="s">
        <v>1</v>
      </c>
      <c r="B373" s="46" t="s">
        <v>2</v>
      </c>
      <c r="C373" s="70" t="s">
        <v>40</v>
      </c>
      <c r="D373" s="70" t="s">
        <v>41</v>
      </c>
      <c r="E373" s="70" t="s">
        <v>5</v>
      </c>
      <c r="F373" s="70"/>
      <c r="G373" s="70"/>
      <c r="H373" s="70" t="s">
        <v>8</v>
      </c>
    </row>
    <row r="374" spans="1:8">
      <c r="A374" s="70"/>
      <c r="B374" s="47"/>
      <c r="C374" s="70"/>
      <c r="D374" s="70"/>
      <c r="E374" s="23" t="s">
        <v>29</v>
      </c>
      <c r="F374" s="23" t="s">
        <v>30</v>
      </c>
      <c r="G374" s="23" t="s">
        <v>31</v>
      </c>
      <c r="H374" s="46"/>
    </row>
    <row r="375" spans="1:8" ht="30">
      <c r="A375" s="70" t="s">
        <v>6</v>
      </c>
      <c r="B375" s="4">
        <v>64</v>
      </c>
      <c r="C375" s="4" t="s">
        <v>194</v>
      </c>
      <c r="D375" s="24">
        <v>150</v>
      </c>
      <c r="E375" s="28">
        <v>5</v>
      </c>
      <c r="F375" s="28">
        <v>10.050000000000001</v>
      </c>
      <c r="G375" s="28">
        <v>27.6</v>
      </c>
      <c r="H375" s="28">
        <v>231.2</v>
      </c>
    </row>
    <row r="376" spans="1:8">
      <c r="A376" s="70"/>
      <c r="B376" s="4">
        <v>15</v>
      </c>
      <c r="C376" s="4" t="s">
        <v>43</v>
      </c>
      <c r="D376" s="8" t="s">
        <v>232</v>
      </c>
      <c r="E376" s="41">
        <v>2.1</v>
      </c>
      <c r="F376" s="41">
        <v>3.96</v>
      </c>
      <c r="G376" s="41">
        <v>22.68</v>
      </c>
      <c r="H376" s="41">
        <v>134.76</v>
      </c>
    </row>
    <row r="377" spans="1:8">
      <c r="A377" s="70"/>
      <c r="B377" s="4">
        <v>58</v>
      </c>
      <c r="C377" s="4" t="s">
        <v>25</v>
      </c>
      <c r="D377" s="4">
        <v>150</v>
      </c>
      <c r="E377" s="28">
        <v>1.32</v>
      </c>
      <c r="F377" s="28">
        <v>1.5</v>
      </c>
      <c r="G377" s="28">
        <v>11.19</v>
      </c>
      <c r="H377" s="28">
        <v>63</v>
      </c>
    </row>
    <row r="378" spans="1:8">
      <c r="A378" s="60" t="s">
        <v>9</v>
      </c>
      <c r="B378" s="60"/>
      <c r="C378" s="60"/>
      <c r="D378" s="60"/>
      <c r="E378" s="9">
        <f>E375+E376+E377</f>
        <v>8.42</v>
      </c>
      <c r="F378" s="9">
        <f t="shared" ref="F378:H378" si="34">F375+F376+F377</f>
        <v>15.510000000000002</v>
      </c>
      <c r="G378" s="9">
        <f t="shared" si="34"/>
        <v>61.47</v>
      </c>
      <c r="H378" s="9">
        <f t="shared" si="34"/>
        <v>428.96</v>
      </c>
    </row>
    <row r="379" spans="1:8">
      <c r="A379" s="70" t="s">
        <v>10</v>
      </c>
      <c r="B379" s="4" t="s">
        <v>18</v>
      </c>
      <c r="C379" s="4" t="s">
        <v>67</v>
      </c>
      <c r="D379" s="4">
        <v>250</v>
      </c>
      <c r="E379" s="4">
        <v>0</v>
      </c>
      <c r="F379" s="4">
        <v>0</v>
      </c>
      <c r="G379" s="4">
        <v>0</v>
      </c>
      <c r="H379" s="4">
        <v>0</v>
      </c>
    </row>
    <row r="380" spans="1:8">
      <c r="A380" s="70"/>
      <c r="B380" s="4">
        <v>4</v>
      </c>
      <c r="C380" s="4" t="s">
        <v>11</v>
      </c>
      <c r="D380" s="4">
        <v>150</v>
      </c>
      <c r="E380" s="4">
        <v>4.3499999999999996</v>
      </c>
      <c r="F380" s="4">
        <v>3.75</v>
      </c>
      <c r="G380" s="4">
        <v>7.24</v>
      </c>
      <c r="H380" s="4">
        <v>81.05</v>
      </c>
    </row>
    <row r="381" spans="1:8">
      <c r="A381" s="60" t="s">
        <v>12</v>
      </c>
      <c r="B381" s="60"/>
      <c r="C381" s="60"/>
      <c r="D381" s="60"/>
      <c r="E381" s="9">
        <v>0</v>
      </c>
      <c r="F381" s="9">
        <v>0</v>
      </c>
      <c r="G381" s="9">
        <v>14.3</v>
      </c>
      <c r="H381" s="9">
        <v>56.3</v>
      </c>
    </row>
    <row r="382" spans="1:8">
      <c r="A382" s="70" t="s">
        <v>13</v>
      </c>
      <c r="B382" s="4">
        <v>27</v>
      </c>
      <c r="C382" s="4" t="s">
        <v>44</v>
      </c>
      <c r="D382" s="41">
        <v>45</v>
      </c>
      <c r="E382" s="41">
        <v>1.02</v>
      </c>
      <c r="F382" s="41">
        <v>7.98</v>
      </c>
      <c r="G382" s="41">
        <v>3.06</v>
      </c>
      <c r="H382" s="41">
        <v>88.8</v>
      </c>
    </row>
    <row r="383" spans="1:8" ht="30">
      <c r="A383" s="70"/>
      <c r="B383" s="4">
        <v>91</v>
      </c>
      <c r="C383" s="4" t="s">
        <v>172</v>
      </c>
      <c r="D383" s="4">
        <v>150</v>
      </c>
      <c r="E383" s="28">
        <v>5</v>
      </c>
      <c r="F383" s="28">
        <v>2.9</v>
      </c>
      <c r="G383" s="28">
        <v>13</v>
      </c>
      <c r="H383" s="28">
        <v>96.5</v>
      </c>
    </row>
    <row r="384" spans="1:8">
      <c r="A384" s="70"/>
      <c r="B384" s="4">
        <v>7</v>
      </c>
      <c r="C384" s="4" t="s">
        <v>16</v>
      </c>
      <c r="D384" s="13">
        <v>150</v>
      </c>
      <c r="E384" s="34">
        <v>10.199999999999999</v>
      </c>
      <c r="F384" s="34">
        <v>11.82</v>
      </c>
      <c r="G384" s="34">
        <v>26.39</v>
      </c>
      <c r="H384" s="34">
        <v>252.74</v>
      </c>
    </row>
    <row r="385" spans="1:8" ht="30">
      <c r="A385" s="70"/>
      <c r="B385" s="4">
        <v>31</v>
      </c>
      <c r="C385" s="4" t="s">
        <v>55</v>
      </c>
      <c r="D385" s="4">
        <v>150</v>
      </c>
      <c r="E385" s="28">
        <v>0.2</v>
      </c>
      <c r="F385" s="28">
        <v>0</v>
      </c>
      <c r="G385" s="28">
        <v>32.299999999999997</v>
      </c>
      <c r="H385" s="28">
        <v>125.3</v>
      </c>
    </row>
    <row r="386" spans="1:8">
      <c r="A386" s="70"/>
      <c r="B386" s="4" t="s">
        <v>18</v>
      </c>
      <c r="C386" s="4" t="s">
        <v>20</v>
      </c>
      <c r="D386" s="4">
        <v>50</v>
      </c>
      <c r="E386" s="4">
        <f>1.12*2</f>
        <v>2.2400000000000002</v>
      </c>
      <c r="F386" s="4">
        <f>0.22*2</f>
        <v>0.44</v>
      </c>
      <c r="G386" s="4">
        <f>7.5*2</f>
        <v>15</v>
      </c>
      <c r="H386" s="4">
        <f>32.8*2</f>
        <v>65.599999999999994</v>
      </c>
    </row>
    <row r="387" spans="1:8">
      <c r="A387" s="70"/>
      <c r="B387" s="4" t="s">
        <v>18</v>
      </c>
      <c r="C387" s="4" t="s">
        <v>19</v>
      </c>
      <c r="D387" s="4">
        <v>25</v>
      </c>
      <c r="E387" s="4">
        <v>1.4</v>
      </c>
      <c r="F387" s="4">
        <v>0.2</v>
      </c>
      <c r="G387" s="4">
        <v>12.15</v>
      </c>
      <c r="H387" s="4">
        <v>54.5</v>
      </c>
    </row>
    <row r="388" spans="1:8">
      <c r="A388" s="60" t="s">
        <v>21</v>
      </c>
      <c r="B388" s="60"/>
      <c r="C388" s="60"/>
      <c r="D388" s="60"/>
      <c r="E388" s="9">
        <f>E382+E383+E384+E385+E386+E387</f>
        <v>20.059999999999995</v>
      </c>
      <c r="F388" s="9">
        <f t="shared" ref="F388:H388" si="35">F382+F383+F384+F385+F386+F387</f>
        <v>23.340000000000003</v>
      </c>
      <c r="G388" s="9">
        <f t="shared" si="35"/>
        <v>101.9</v>
      </c>
      <c r="H388" s="9">
        <f t="shared" si="35"/>
        <v>683.44</v>
      </c>
    </row>
    <row r="389" spans="1:8">
      <c r="A389" s="70" t="s">
        <v>22</v>
      </c>
      <c r="B389" s="4">
        <v>62</v>
      </c>
      <c r="C389" s="4" t="s">
        <v>79</v>
      </c>
      <c r="D389" s="4">
        <v>90</v>
      </c>
      <c r="E389" s="4">
        <v>6.24</v>
      </c>
      <c r="F389" s="4">
        <v>7.67</v>
      </c>
      <c r="G389" s="4">
        <v>2.67</v>
      </c>
      <c r="H389" s="4">
        <v>103</v>
      </c>
    </row>
    <row r="390" spans="1:8">
      <c r="A390" s="70"/>
      <c r="B390" s="4">
        <v>89</v>
      </c>
      <c r="C390" s="4" t="s">
        <v>171</v>
      </c>
      <c r="D390" s="4">
        <v>60</v>
      </c>
      <c r="E390" s="4">
        <v>2.7</v>
      </c>
      <c r="F390" s="4">
        <v>1.4</v>
      </c>
      <c r="G390" s="4">
        <v>18.3</v>
      </c>
      <c r="H390" s="4">
        <v>94.5</v>
      </c>
    </row>
    <row r="391" spans="1:8">
      <c r="A391" s="70"/>
      <c r="B391" s="4">
        <v>55</v>
      </c>
      <c r="C391" s="4" t="s">
        <v>38</v>
      </c>
      <c r="D391" s="41">
        <v>180</v>
      </c>
      <c r="E391" s="41">
        <v>0</v>
      </c>
      <c r="F391" s="41">
        <v>0</v>
      </c>
      <c r="G391" s="41">
        <v>8.98</v>
      </c>
      <c r="H391" s="41">
        <v>36</v>
      </c>
    </row>
    <row r="392" spans="1:8">
      <c r="A392" s="70"/>
      <c r="B392" s="4">
        <v>13</v>
      </c>
      <c r="C392" s="4" t="s">
        <v>151</v>
      </c>
      <c r="D392" s="4">
        <v>95</v>
      </c>
      <c r="E392" s="4">
        <v>1.36</v>
      </c>
      <c r="F392" s="4">
        <v>0.46</v>
      </c>
      <c r="G392" s="4">
        <v>18.899999999999999</v>
      </c>
      <c r="H392" s="4">
        <v>86.4</v>
      </c>
    </row>
    <row r="393" spans="1:8">
      <c r="A393" s="60" t="s">
        <v>26</v>
      </c>
      <c r="B393" s="60"/>
      <c r="C393" s="60"/>
      <c r="D393" s="60"/>
      <c r="E393" s="9">
        <f>E389+E390+E391+E392</f>
        <v>10.3</v>
      </c>
      <c r="F393" s="9">
        <f>F389+F390+F391+F392</f>
        <v>9.5300000000000011</v>
      </c>
      <c r="G393" s="9">
        <f>G389+G390+G391+G392</f>
        <v>48.849999999999994</v>
      </c>
      <c r="H393" s="9">
        <f>H389+H390+H391+H392</f>
        <v>319.89999999999998</v>
      </c>
    </row>
    <row r="394" spans="1:8">
      <c r="A394" s="60" t="s">
        <v>110</v>
      </c>
      <c r="B394" s="60"/>
      <c r="C394" s="60"/>
      <c r="D394" s="60"/>
      <c r="E394" s="9">
        <f>E378+E381+E388+E393</f>
        <v>38.78</v>
      </c>
      <c r="F394" s="9">
        <f t="shared" ref="F394:H394" si="36">F378+F381+F388+F393</f>
        <v>48.38000000000001</v>
      </c>
      <c r="G394" s="9">
        <f t="shared" si="36"/>
        <v>226.52</v>
      </c>
      <c r="H394" s="9">
        <f t="shared" si="36"/>
        <v>1488.6</v>
      </c>
    </row>
    <row r="395" spans="1:8">
      <c r="A395" s="16"/>
      <c r="B395" s="16"/>
      <c r="C395" s="16"/>
      <c r="D395" s="16"/>
      <c r="E395" s="16"/>
      <c r="F395" s="16"/>
      <c r="G395" s="16"/>
      <c r="H395" s="16"/>
    </row>
    <row r="396" spans="1:8">
      <c r="A396" s="16"/>
      <c r="B396" s="16"/>
      <c r="C396" s="16"/>
      <c r="D396" s="16"/>
      <c r="E396" s="16"/>
      <c r="F396" s="16"/>
      <c r="G396" s="16"/>
      <c r="H396" s="16"/>
    </row>
    <row r="397" spans="1:8">
      <c r="A397" s="16"/>
      <c r="B397" s="16"/>
      <c r="C397" s="16"/>
      <c r="D397" s="16"/>
      <c r="E397" s="16"/>
      <c r="F397" s="16"/>
      <c r="G397" s="16"/>
      <c r="H397" s="16"/>
    </row>
    <row r="398" spans="1:8">
      <c r="A398" s="16"/>
      <c r="B398" s="16"/>
      <c r="C398" s="16"/>
      <c r="D398" s="16"/>
      <c r="E398" s="16"/>
      <c r="F398" s="16"/>
      <c r="G398" s="16"/>
      <c r="H398" s="16"/>
    </row>
    <row r="399" spans="1:8">
      <c r="A399" s="16"/>
      <c r="B399" s="16"/>
      <c r="C399" s="16"/>
      <c r="D399" s="16"/>
      <c r="E399" s="16"/>
      <c r="F399" s="16"/>
      <c r="G399" s="16"/>
      <c r="H399" s="16"/>
    </row>
    <row r="400" spans="1:8">
      <c r="A400" s="16"/>
      <c r="B400" s="16"/>
      <c r="C400" s="16"/>
      <c r="D400" s="16"/>
      <c r="E400" s="16"/>
      <c r="F400" s="16"/>
      <c r="G400" s="16"/>
      <c r="H400" s="16"/>
    </row>
    <row r="401" spans="1:8">
      <c r="A401" s="33"/>
      <c r="B401" s="33"/>
      <c r="C401" s="33"/>
      <c r="D401" s="33"/>
      <c r="E401" s="33"/>
      <c r="F401" s="33"/>
      <c r="G401" s="33"/>
      <c r="H401" s="33"/>
    </row>
    <row r="402" spans="1:8">
      <c r="A402" s="33"/>
      <c r="B402" s="33"/>
      <c r="C402" s="33"/>
      <c r="D402" s="33"/>
      <c r="E402" s="33"/>
      <c r="F402" s="33"/>
      <c r="G402" s="33"/>
      <c r="H402" s="33"/>
    </row>
    <row r="403" spans="1:8">
      <c r="A403" s="60" t="s">
        <v>111</v>
      </c>
      <c r="B403" s="60"/>
      <c r="C403" s="60"/>
      <c r="D403" s="60"/>
      <c r="E403" s="60"/>
      <c r="F403" s="60"/>
      <c r="G403" s="60"/>
      <c r="H403" s="60"/>
    </row>
    <row r="404" spans="1:8">
      <c r="A404" s="70" t="s">
        <v>1</v>
      </c>
      <c r="B404" s="46" t="s">
        <v>2</v>
      </c>
      <c r="C404" s="70" t="s">
        <v>40</v>
      </c>
      <c r="D404" s="70" t="s">
        <v>41</v>
      </c>
      <c r="E404" s="70" t="s">
        <v>5</v>
      </c>
      <c r="F404" s="70"/>
      <c r="G404" s="70"/>
      <c r="H404" s="70" t="s">
        <v>8</v>
      </c>
    </row>
    <row r="405" spans="1:8">
      <c r="A405" s="70"/>
      <c r="B405" s="47"/>
      <c r="C405" s="70"/>
      <c r="D405" s="70"/>
      <c r="E405" s="4" t="s">
        <v>29</v>
      </c>
      <c r="F405" s="4" t="s">
        <v>30</v>
      </c>
      <c r="G405" s="4" t="s">
        <v>31</v>
      </c>
      <c r="H405" s="70"/>
    </row>
    <row r="406" spans="1:8" ht="30">
      <c r="A406" s="70" t="s">
        <v>6</v>
      </c>
      <c r="B406" s="4">
        <v>34</v>
      </c>
      <c r="C406" s="4" t="s">
        <v>193</v>
      </c>
      <c r="D406" s="4">
        <v>150</v>
      </c>
      <c r="E406" s="28">
        <v>6.4</v>
      </c>
      <c r="F406" s="28">
        <v>7</v>
      </c>
      <c r="G406" s="28">
        <v>26.9</v>
      </c>
      <c r="H406" s="28">
        <v>194.9</v>
      </c>
    </row>
    <row r="407" spans="1:8">
      <c r="A407" s="70"/>
      <c r="B407" s="4">
        <v>2</v>
      </c>
      <c r="C407" s="4" t="s">
        <v>7</v>
      </c>
      <c r="D407" s="8" t="s">
        <v>229</v>
      </c>
      <c r="E407" s="28">
        <v>3</v>
      </c>
      <c r="F407" s="28">
        <v>5.62</v>
      </c>
      <c r="G407" s="28">
        <v>17.28</v>
      </c>
      <c r="H407" s="28">
        <v>131.69999999999999</v>
      </c>
    </row>
    <row r="408" spans="1:8">
      <c r="A408" s="70"/>
      <c r="B408" s="4">
        <v>16</v>
      </c>
      <c r="C408" s="4" t="s">
        <v>32</v>
      </c>
      <c r="D408" s="4">
        <v>150</v>
      </c>
      <c r="E408" s="28">
        <v>2</v>
      </c>
      <c r="F408" s="28">
        <v>2.87</v>
      </c>
      <c r="G408" s="28">
        <v>13.07</v>
      </c>
      <c r="H408" s="28">
        <v>86.11</v>
      </c>
    </row>
    <row r="409" spans="1:8">
      <c r="A409" s="60" t="s">
        <v>9</v>
      </c>
      <c r="B409" s="60"/>
      <c r="C409" s="60"/>
      <c r="D409" s="60"/>
      <c r="E409" s="9">
        <f>E420+E407+E408</f>
        <v>23.3</v>
      </c>
      <c r="F409" s="9">
        <f>F420+F407+F408</f>
        <v>25.07</v>
      </c>
      <c r="G409" s="9">
        <f>G420+G407+G408</f>
        <v>55.589999999999996</v>
      </c>
      <c r="H409" s="9">
        <f>H420+H407+H408</f>
        <v>541.39</v>
      </c>
    </row>
    <row r="410" spans="1:8">
      <c r="A410" s="70" t="s">
        <v>10</v>
      </c>
      <c r="B410" s="4" t="s">
        <v>18</v>
      </c>
      <c r="C410" s="4" t="s">
        <v>67</v>
      </c>
      <c r="D410" s="4">
        <v>250</v>
      </c>
      <c r="E410" s="4">
        <v>0</v>
      </c>
      <c r="F410" s="4">
        <v>0</v>
      </c>
      <c r="G410" s="4">
        <v>0</v>
      </c>
      <c r="H410" s="4">
        <v>0</v>
      </c>
    </row>
    <row r="411" spans="1:8">
      <c r="A411" s="70"/>
      <c r="B411" s="4">
        <v>17</v>
      </c>
      <c r="C411" s="4" t="s">
        <v>153</v>
      </c>
      <c r="D411" s="4">
        <v>150</v>
      </c>
      <c r="E411" s="4">
        <v>4.3499999999999996</v>
      </c>
      <c r="F411" s="4">
        <v>4.8</v>
      </c>
      <c r="G411" s="4">
        <v>6</v>
      </c>
      <c r="H411" s="4">
        <v>88.5</v>
      </c>
    </row>
    <row r="412" spans="1:8">
      <c r="A412" s="60" t="s">
        <v>12</v>
      </c>
      <c r="B412" s="60"/>
      <c r="C412" s="60"/>
      <c r="D412" s="60"/>
      <c r="E412" s="9">
        <v>4.3499999999999996</v>
      </c>
      <c r="F412" s="9">
        <v>4.8</v>
      </c>
      <c r="G412" s="9">
        <v>6</v>
      </c>
      <c r="H412" s="9">
        <v>88.5</v>
      </c>
    </row>
    <row r="413" spans="1:8" ht="30">
      <c r="A413" s="70" t="s">
        <v>13</v>
      </c>
      <c r="B413" s="4">
        <v>93</v>
      </c>
      <c r="C413" s="4" t="s">
        <v>113</v>
      </c>
      <c r="D413" s="4">
        <v>30</v>
      </c>
      <c r="E413" s="28">
        <v>0.5</v>
      </c>
      <c r="F413" s="28">
        <v>2.4</v>
      </c>
      <c r="G413" s="28">
        <v>1.52</v>
      </c>
      <c r="H413" s="28">
        <v>28.5</v>
      </c>
    </row>
    <row r="414" spans="1:8">
      <c r="A414" s="70"/>
      <c r="B414" s="4">
        <v>94</v>
      </c>
      <c r="C414" s="4" t="s">
        <v>114</v>
      </c>
      <c r="D414" s="23">
        <v>160</v>
      </c>
      <c r="E414" s="23">
        <v>4.2</v>
      </c>
      <c r="F414" s="23">
        <v>3.3</v>
      </c>
      <c r="G414" s="23">
        <v>9.9</v>
      </c>
      <c r="H414" s="23">
        <v>86.4</v>
      </c>
    </row>
    <row r="415" spans="1:8">
      <c r="A415" s="70"/>
      <c r="B415" s="4">
        <v>95</v>
      </c>
      <c r="C415" s="4" t="s">
        <v>173</v>
      </c>
      <c r="D415" s="4">
        <v>150</v>
      </c>
      <c r="E415" s="4">
        <v>6.7</v>
      </c>
      <c r="F415" s="4">
        <v>2.9</v>
      </c>
      <c r="G415" s="4">
        <v>4.9000000000000004</v>
      </c>
      <c r="H415" s="4">
        <v>79</v>
      </c>
    </row>
    <row r="416" spans="1:8">
      <c r="A416" s="70"/>
      <c r="B416" s="4">
        <v>23</v>
      </c>
      <c r="C416" s="4" t="s">
        <v>17</v>
      </c>
      <c r="D416" s="13">
        <v>150</v>
      </c>
      <c r="E416" s="34">
        <v>0.33</v>
      </c>
      <c r="F416" s="34">
        <v>0</v>
      </c>
      <c r="G416" s="34">
        <v>15.67</v>
      </c>
      <c r="H416" s="34">
        <v>66</v>
      </c>
    </row>
    <row r="417" spans="1:8">
      <c r="A417" s="70"/>
      <c r="B417" s="4" t="s">
        <v>18</v>
      </c>
      <c r="C417" s="4" t="s">
        <v>20</v>
      </c>
      <c r="D417" s="4">
        <v>50</v>
      </c>
      <c r="E417" s="4">
        <f>1.12*2</f>
        <v>2.2400000000000002</v>
      </c>
      <c r="F417" s="4">
        <f>0.22*2</f>
        <v>0.44</v>
      </c>
      <c r="G417" s="4">
        <f>7.5*2</f>
        <v>15</v>
      </c>
      <c r="H417" s="4">
        <f>32.8*2</f>
        <v>65.599999999999994</v>
      </c>
    </row>
    <row r="418" spans="1:8">
      <c r="A418" s="70"/>
      <c r="B418" s="4" t="s">
        <v>18</v>
      </c>
      <c r="C418" s="4" t="s">
        <v>19</v>
      </c>
      <c r="D418" s="4">
        <v>25</v>
      </c>
      <c r="E418" s="4">
        <v>1.4</v>
      </c>
      <c r="F418" s="4">
        <v>0.2</v>
      </c>
      <c r="G418" s="4">
        <v>12.15</v>
      </c>
      <c r="H418" s="4">
        <v>54.5</v>
      </c>
    </row>
    <row r="419" spans="1:8">
      <c r="A419" s="60" t="s">
        <v>21</v>
      </c>
      <c r="B419" s="60"/>
      <c r="C419" s="60"/>
      <c r="D419" s="60"/>
      <c r="E419" s="9">
        <f>E413+E414+E415+E416+E417+E418</f>
        <v>15.370000000000001</v>
      </c>
      <c r="F419" s="9">
        <f t="shared" ref="F419:H419" si="37">F413+F414+F415+F416+F417+F418</f>
        <v>9.2399999999999984</v>
      </c>
      <c r="G419" s="9">
        <f t="shared" si="37"/>
        <v>59.14</v>
      </c>
      <c r="H419" s="9">
        <f t="shared" si="37"/>
        <v>380</v>
      </c>
    </row>
    <row r="420" spans="1:8" ht="30">
      <c r="A420" s="70" t="s">
        <v>22</v>
      </c>
      <c r="B420" s="4">
        <v>96</v>
      </c>
      <c r="C420" s="4" t="s">
        <v>63</v>
      </c>
      <c r="D420" s="4" t="s">
        <v>182</v>
      </c>
      <c r="E420" s="28">
        <v>18.3</v>
      </c>
      <c r="F420" s="28">
        <v>16.579999999999998</v>
      </c>
      <c r="G420" s="28">
        <v>25.24</v>
      </c>
      <c r="H420" s="28">
        <v>323.58</v>
      </c>
    </row>
    <row r="421" spans="1:8">
      <c r="A421" s="70"/>
      <c r="B421" s="20" t="s">
        <v>191</v>
      </c>
      <c r="C421" s="21" t="s">
        <v>157</v>
      </c>
      <c r="D421" s="8" t="s">
        <v>183</v>
      </c>
      <c r="E421" s="28">
        <v>4.41</v>
      </c>
      <c r="F421" s="28">
        <v>6.77</v>
      </c>
      <c r="G421" s="28">
        <v>26.88</v>
      </c>
      <c r="H421" s="28">
        <v>198.57</v>
      </c>
    </row>
    <row r="422" spans="1:8">
      <c r="A422" s="70"/>
      <c r="B422" s="4">
        <v>12</v>
      </c>
      <c r="C422" s="4" t="s">
        <v>42</v>
      </c>
      <c r="D422" s="4">
        <v>150</v>
      </c>
      <c r="E422" s="4">
        <v>0</v>
      </c>
      <c r="F422" s="4">
        <v>0</v>
      </c>
      <c r="G422" s="4">
        <v>11.98</v>
      </c>
      <c r="H422" s="4">
        <v>48</v>
      </c>
    </row>
    <row r="423" spans="1:8">
      <c r="A423" s="70"/>
      <c r="B423" s="4">
        <v>13</v>
      </c>
      <c r="C423" s="4" t="s">
        <v>151</v>
      </c>
      <c r="D423" s="4">
        <v>95</v>
      </c>
      <c r="E423" s="4">
        <v>1.36</v>
      </c>
      <c r="F423" s="4">
        <v>0.46</v>
      </c>
      <c r="G423" s="4">
        <v>18.899999999999999</v>
      </c>
      <c r="H423" s="4">
        <v>86.4</v>
      </c>
    </row>
    <row r="424" spans="1:8">
      <c r="A424" s="60" t="s">
        <v>26</v>
      </c>
      <c r="B424" s="60"/>
      <c r="C424" s="60"/>
      <c r="D424" s="60"/>
      <c r="E424" s="22">
        <f>E420+E421+E422+E423</f>
        <v>24.07</v>
      </c>
      <c r="F424" s="22">
        <f t="shared" ref="F424:H424" si="38">F420+F421+F422+F423</f>
        <v>23.81</v>
      </c>
      <c r="G424" s="22">
        <f t="shared" si="38"/>
        <v>83</v>
      </c>
      <c r="H424" s="22">
        <f t="shared" si="38"/>
        <v>656.55</v>
      </c>
    </row>
    <row r="425" spans="1:8">
      <c r="A425" s="60" t="s">
        <v>116</v>
      </c>
      <c r="B425" s="60"/>
      <c r="C425" s="60"/>
      <c r="D425" s="60"/>
      <c r="E425" s="22">
        <f>E409+E412+E419+E424</f>
        <v>67.09</v>
      </c>
      <c r="F425" s="22">
        <f t="shared" ref="F425:H425" si="39">F409+F412+F419+F424</f>
        <v>62.92</v>
      </c>
      <c r="G425" s="22">
        <f t="shared" si="39"/>
        <v>203.73</v>
      </c>
      <c r="H425" s="22">
        <f t="shared" si="39"/>
        <v>1666.44</v>
      </c>
    </row>
    <row r="426" spans="1:8">
      <c r="A426" s="16"/>
      <c r="B426" s="16"/>
      <c r="C426" s="16"/>
      <c r="D426" s="16"/>
      <c r="E426" s="35"/>
      <c r="F426" s="35"/>
      <c r="G426" s="35"/>
      <c r="H426" s="35"/>
    </row>
    <row r="427" spans="1:8">
      <c r="A427" s="16"/>
      <c r="B427" s="16"/>
      <c r="C427" s="16"/>
      <c r="D427" s="16"/>
      <c r="E427" s="35"/>
      <c r="F427" s="35"/>
      <c r="G427" s="35"/>
      <c r="H427" s="35"/>
    </row>
    <row r="428" spans="1:8">
      <c r="A428" s="16"/>
      <c r="B428" s="16"/>
      <c r="C428" s="16"/>
      <c r="D428" s="16"/>
      <c r="E428" s="35"/>
      <c r="F428" s="35"/>
      <c r="G428" s="35"/>
      <c r="H428" s="35"/>
    </row>
    <row r="429" spans="1:8">
      <c r="A429" s="16"/>
      <c r="B429" s="16"/>
      <c r="C429" s="16"/>
      <c r="D429" s="16"/>
      <c r="E429" s="35"/>
      <c r="F429" s="35"/>
      <c r="G429" s="35"/>
      <c r="H429" s="35"/>
    </row>
    <row r="430" spans="1:8">
      <c r="A430" s="16"/>
      <c r="B430" s="16"/>
      <c r="C430" s="16"/>
      <c r="D430" s="16"/>
      <c r="E430" s="35"/>
      <c r="F430" s="35"/>
      <c r="G430" s="35"/>
      <c r="H430" s="35"/>
    </row>
    <row r="431" spans="1:8">
      <c r="A431" s="33"/>
      <c r="B431" s="33"/>
      <c r="C431" s="33"/>
      <c r="D431" s="33"/>
      <c r="E431" s="33"/>
      <c r="F431" s="33"/>
      <c r="G431" s="33"/>
      <c r="H431" s="33"/>
    </row>
    <row r="432" spans="1:8">
      <c r="A432" s="33"/>
      <c r="B432" s="33"/>
      <c r="C432" s="33"/>
      <c r="D432" s="33"/>
      <c r="E432" s="33"/>
      <c r="F432" s="33"/>
      <c r="G432" s="33"/>
      <c r="H432" s="33"/>
    </row>
    <row r="433" spans="1:8">
      <c r="A433" s="60" t="s">
        <v>117</v>
      </c>
      <c r="B433" s="60"/>
      <c r="C433" s="60"/>
      <c r="D433" s="60"/>
      <c r="E433" s="60"/>
      <c r="F433" s="60"/>
      <c r="G433" s="60"/>
      <c r="H433" s="60"/>
    </row>
    <row r="434" spans="1:8">
      <c r="A434" s="70" t="s">
        <v>1</v>
      </c>
      <c r="B434" s="46" t="s">
        <v>2</v>
      </c>
      <c r="C434" s="70" t="s">
        <v>40</v>
      </c>
      <c r="D434" s="70" t="s">
        <v>41</v>
      </c>
      <c r="E434" s="70" t="s">
        <v>5</v>
      </c>
      <c r="F434" s="70"/>
      <c r="G434" s="70"/>
      <c r="H434" s="70" t="s">
        <v>8</v>
      </c>
    </row>
    <row r="435" spans="1:8">
      <c r="A435" s="70"/>
      <c r="B435" s="47"/>
      <c r="C435" s="70"/>
      <c r="D435" s="70"/>
      <c r="E435" s="4" t="s">
        <v>29</v>
      </c>
      <c r="F435" s="4" t="s">
        <v>30</v>
      </c>
      <c r="G435" s="4" t="s">
        <v>31</v>
      </c>
      <c r="H435" s="70"/>
    </row>
    <row r="436" spans="1:8" ht="30">
      <c r="A436" s="70" t="s">
        <v>6</v>
      </c>
      <c r="B436" s="4">
        <v>14</v>
      </c>
      <c r="C436" s="4" t="s">
        <v>195</v>
      </c>
      <c r="D436" s="4">
        <v>150</v>
      </c>
      <c r="E436" s="28">
        <v>5.27</v>
      </c>
      <c r="F436" s="28">
        <v>5.82</v>
      </c>
      <c r="G436" s="28">
        <v>21.31</v>
      </c>
      <c r="H436" s="28">
        <v>156.75</v>
      </c>
    </row>
    <row r="437" spans="1:8">
      <c r="A437" s="70"/>
      <c r="B437" s="39">
        <v>57</v>
      </c>
      <c r="C437" s="39" t="s">
        <v>108</v>
      </c>
      <c r="D437" s="39">
        <v>40</v>
      </c>
      <c r="E437" s="28">
        <v>2.5499999999999998</v>
      </c>
      <c r="F437" s="28">
        <v>2.2999999999999998</v>
      </c>
      <c r="G437" s="28">
        <v>0.15</v>
      </c>
      <c r="H437" s="28">
        <v>31.5</v>
      </c>
    </row>
    <row r="438" spans="1:8">
      <c r="A438" s="70"/>
      <c r="B438" s="4">
        <v>15</v>
      </c>
      <c r="C438" s="4" t="s">
        <v>43</v>
      </c>
      <c r="D438" s="8" t="s">
        <v>232</v>
      </c>
      <c r="E438" s="41">
        <v>2.1</v>
      </c>
      <c r="F438" s="41">
        <v>3.96</v>
      </c>
      <c r="G438" s="41">
        <v>22.68</v>
      </c>
      <c r="H438" s="41">
        <v>134.76</v>
      </c>
    </row>
    <row r="439" spans="1:8">
      <c r="A439" s="70"/>
      <c r="B439" s="4">
        <v>3</v>
      </c>
      <c r="C439" s="4" t="s">
        <v>50</v>
      </c>
      <c r="D439" s="18">
        <v>150</v>
      </c>
      <c r="E439" s="28">
        <v>2.2000000000000002</v>
      </c>
      <c r="F439" s="28">
        <v>2.92</v>
      </c>
      <c r="G439" s="28">
        <v>13.17</v>
      </c>
      <c r="H439" s="28">
        <v>87.76</v>
      </c>
    </row>
    <row r="440" spans="1:8">
      <c r="A440" s="60" t="s">
        <v>9</v>
      </c>
      <c r="B440" s="60"/>
      <c r="C440" s="60"/>
      <c r="D440" s="60"/>
      <c r="E440" s="9">
        <f>E436+E438+E439</f>
        <v>9.57</v>
      </c>
      <c r="F440" s="9">
        <f t="shared" ref="F440:H440" si="40">F436+F438+F439</f>
        <v>12.700000000000001</v>
      </c>
      <c r="G440" s="9">
        <f t="shared" si="40"/>
        <v>57.16</v>
      </c>
      <c r="H440" s="9">
        <f t="shared" si="40"/>
        <v>379.27</v>
      </c>
    </row>
    <row r="441" spans="1:8">
      <c r="A441" s="70" t="s">
        <v>10</v>
      </c>
      <c r="B441" s="4" t="s">
        <v>18</v>
      </c>
      <c r="C441" s="4" t="s">
        <v>67</v>
      </c>
      <c r="D441" s="4">
        <v>250</v>
      </c>
      <c r="E441" s="4">
        <v>0</v>
      </c>
      <c r="F441" s="4">
        <v>0</v>
      </c>
      <c r="G441" s="4">
        <v>0</v>
      </c>
      <c r="H441" s="4">
        <v>0</v>
      </c>
    </row>
    <row r="442" spans="1:8">
      <c r="A442" s="70"/>
      <c r="B442" s="4" t="s">
        <v>18</v>
      </c>
      <c r="C442" s="4" t="s">
        <v>48</v>
      </c>
      <c r="D442" s="4">
        <v>150</v>
      </c>
      <c r="E442" s="4">
        <v>0</v>
      </c>
      <c r="F442" s="4">
        <v>0</v>
      </c>
      <c r="G442" s="4">
        <v>15</v>
      </c>
      <c r="H442" s="4">
        <v>60</v>
      </c>
    </row>
    <row r="443" spans="1:8">
      <c r="A443" s="60" t="s">
        <v>12</v>
      </c>
      <c r="B443" s="60"/>
      <c r="C443" s="60"/>
      <c r="D443" s="60"/>
      <c r="E443" s="9">
        <v>0</v>
      </c>
      <c r="F443" s="9">
        <v>0</v>
      </c>
      <c r="G443" s="9">
        <v>15</v>
      </c>
      <c r="H443" s="9">
        <v>60</v>
      </c>
    </row>
    <row r="444" spans="1:8" ht="30">
      <c r="A444" s="70" t="s">
        <v>13</v>
      </c>
      <c r="B444" s="4">
        <v>79</v>
      </c>
      <c r="C444" s="4" t="s">
        <v>167</v>
      </c>
      <c r="D444" s="4">
        <v>55</v>
      </c>
      <c r="E444" s="28">
        <v>0.59</v>
      </c>
      <c r="F444" s="28">
        <v>7.0000000000000007E-2</v>
      </c>
      <c r="G444" s="28">
        <v>1.83</v>
      </c>
      <c r="H444" s="28">
        <v>10.27</v>
      </c>
    </row>
    <row r="445" spans="1:8">
      <c r="A445" s="70"/>
      <c r="B445" s="4">
        <v>36</v>
      </c>
      <c r="C445" s="4" t="s">
        <v>142</v>
      </c>
      <c r="D445" s="4" t="s">
        <v>184</v>
      </c>
      <c r="E445" s="28">
        <v>4.1100000000000003</v>
      </c>
      <c r="F445" s="28">
        <v>3.22</v>
      </c>
      <c r="G445" s="28">
        <v>8.0500000000000007</v>
      </c>
      <c r="H445" s="28">
        <v>88</v>
      </c>
    </row>
    <row r="446" spans="1:8">
      <c r="A446" s="70"/>
      <c r="B446" s="4">
        <v>37</v>
      </c>
      <c r="C446" s="4" t="s">
        <v>45</v>
      </c>
      <c r="D446" s="4">
        <v>110</v>
      </c>
      <c r="E446" s="4">
        <v>12.4</v>
      </c>
      <c r="F446" s="4">
        <v>9.17</v>
      </c>
      <c r="G446" s="4">
        <v>0.04</v>
      </c>
      <c r="H446" s="4">
        <v>261.8</v>
      </c>
    </row>
    <row r="447" spans="1:8">
      <c r="A447" s="70"/>
      <c r="B447" s="4">
        <v>38</v>
      </c>
      <c r="C447" s="4" t="s">
        <v>47</v>
      </c>
      <c r="D447" s="4">
        <v>100</v>
      </c>
      <c r="E447" s="4">
        <v>3</v>
      </c>
      <c r="F447" s="4">
        <v>2.4</v>
      </c>
      <c r="G447" s="4">
        <v>18.600000000000001</v>
      </c>
      <c r="H447" s="4">
        <v>106.1</v>
      </c>
    </row>
    <row r="448" spans="1:8">
      <c r="A448" s="70"/>
      <c r="B448" s="4">
        <v>72</v>
      </c>
      <c r="C448" s="4" t="s">
        <v>91</v>
      </c>
      <c r="D448" s="4">
        <v>150</v>
      </c>
      <c r="E448" s="4">
        <v>0.18</v>
      </c>
      <c r="F448" s="4">
        <v>0.01</v>
      </c>
      <c r="G448" s="4">
        <v>13.05</v>
      </c>
      <c r="H448" s="4">
        <v>56.67</v>
      </c>
    </row>
    <row r="449" spans="1:8">
      <c r="A449" s="70"/>
      <c r="B449" s="4" t="s">
        <v>18</v>
      </c>
      <c r="C449" s="4" t="s">
        <v>20</v>
      </c>
      <c r="D449" s="4">
        <v>50</v>
      </c>
      <c r="E449" s="4">
        <f>1.12*2</f>
        <v>2.2400000000000002</v>
      </c>
      <c r="F449" s="4">
        <f>0.22*2</f>
        <v>0.44</v>
      </c>
      <c r="G449" s="4">
        <f>7.5*2</f>
        <v>15</v>
      </c>
      <c r="H449" s="4">
        <f>32.8*2</f>
        <v>65.599999999999994</v>
      </c>
    </row>
    <row r="450" spans="1:8">
      <c r="A450" s="70"/>
      <c r="B450" s="4" t="s">
        <v>18</v>
      </c>
      <c r="C450" s="4" t="s">
        <v>19</v>
      </c>
      <c r="D450" s="4">
        <v>25</v>
      </c>
      <c r="E450" s="4">
        <v>1.4</v>
      </c>
      <c r="F450" s="4">
        <v>0.2</v>
      </c>
      <c r="G450" s="4">
        <v>12.15</v>
      </c>
      <c r="H450" s="4">
        <v>54.5</v>
      </c>
    </row>
    <row r="451" spans="1:8">
      <c r="A451" s="60" t="s">
        <v>21</v>
      </c>
      <c r="B451" s="60"/>
      <c r="C451" s="60"/>
      <c r="D451" s="60"/>
      <c r="E451" s="27">
        <f>E444+E445+E446+E447+E448+E449+E450</f>
        <v>23.92</v>
      </c>
      <c r="F451" s="27">
        <f t="shared" ref="F451:H451" si="41">F444+F445+F446+F447+F448+F449+F450</f>
        <v>15.51</v>
      </c>
      <c r="G451" s="27">
        <f t="shared" si="41"/>
        <v>68.720000000000013</v>
      </c>
      <c r="H451" s="27">
        <f t="shared" si="41"/>
        <v>642.93999999999994</v>
      </c>
    </row>
    <row r="452" spans="1:8">
      <c r="A452" s="70" t="s">
        <v>22</v>
      </c>
      <c r="B452" s="4">
        <v>97</v>
      </c>
      <c r="C452" s="4" t="s">
        <v>175</v>
      </c>
      <c r="D452" s="24" t="s">
        <v>227</v>
      </c>
      <c r="E452" s="4">
        <v>4.0999999999999996</v>
      </c>
      <c r="F452" s="4">
        <v>3.9</v>
      </c>
      <c r="G452" s="4">
        <v>36.200000000000003</v>
      </c>
      <c r="H452" s="4">
        <v>195.9</v>
      </c>
    </row>
    <row r="453" spans="1:8">
      <c r="A453" s="70"/>
      <c r="B453" s="4">
        <v>58</v>
      </c>
      <c r="C453" s="4" t="s">
        <v>25</v>
      </c>
      <c r="D453" s="4">
        <v>150</v>
      </c>
      <c r="E453" s="28">
        <v>1.32</v>
      </c>
      <c r="F453" s="28">
        <v>1.5</v>
      </c>
      <c r="G453" s="28">
        <v>11.19</v>
      </c>
      <c r="H453" s="28">
        <v>63</v>
      </c>
    </row>
    <row r="454" spans="1:8">
      <c r="A454" s="70"/>
      <c r="B454" s="4" t="s">
        <v>18</v>
      </c>
      <c r="C454" s="4" t="s">
        <v>150</v>
      </c>
      <c r="D454" s="4">
        <v>30</v>
      </c>
      <c r="E454" s="4">
        <v>1.95</v>
      </c>
      <c r="F454" s="4">
        <v>5.85</v>
      </c>
      <c r="G454" s="4">
        <v>18</v>
      </c>
      <c r="H454" s="4">
        <v>132</v>
      </c>
    </row>
    <row r="455" spans="1:8">
      <c r="A455" s="70"/>
      <c r="B455" s="4">
        <v>13</v>
      </c>
      <c r="C455" s="4" t="s">
        <v>151</v>
      </c>
      <c r="D455" s="4">
        <v>95</v>
      </c>
      <c r="E455" s="4">
        <v>1.36</v>
      </c>
      <c r="F455" s="4">
        <v>0.46</v>
      </c>
      <c r="G455" s="4">
        <v>18.899999999999999</v>
      </c>
      <c r="H455" s="4">
        <v>86.4</v>
      </c>
    </row>
    <row r="456" spans="1:8">
      <c r="A456" s="60" t="s">
        <v>26</v>
      </c>
      <c r="B456" s="60"/>
      <c r="C456" s="60"/>
      <c r="D456" s="60"/>
      <c r="E456" s="4">
        <f>E452+E453+E454+E455</f>
        <v>8.73</v>
      </c>
      <c r="F456" s="4">
        <f t="shared" ref="F456:H456" si="42">F452+F453+F454+F455</f>
        <v>11.71</v>
      </c>
      <c r="G456" s="4">
        <f t="shared" si="42"/>
        <v>84.289999999999992</v>
      </c>
      <c r="H456" s="4">
        <f t="shared" si="42"/>
        <v>477.29999999999995</v>
      </c>
    </row>
    <row r="457" spans="1:8">
      <c r="A457" s="60" t="s">
        <v>119</v>
      </c>
      <c r="B457" s="60"/>
      <c r="C457" s="60"/>
      <c r="D457" s="60"/>
      <c r="E457" s="9">
        <f>E440+E443+E451</f>
        <v>33.49</v>
      </c>
      <c r="F457" s="9">
        <f t="shared" ref="F457:H457" si="43">F440+F443+F451</f>
        <v>28.21</v>
      </c>
      <c r="G457" s="9">
        <f t="shared" si="43"/>
        <v>140.88</v>
      </c>
      <c r="H457" s="9">
        <f t="shared" si="43"/>
        <v>1082.21</v>
      </c>
    </row>
    <row r="458" spans="1:8">
      <c r="A458" s="16"/>
      <c r="B458" s="16"/>
      <c r="C458" s="16"/>
      <c r="D458" s="16"/>
      <c r="E458" s="16"/>
      <c r="F458" s="16"/>
      <c r="G458" s="16"/>
      <c r="H458" s="16"/>
    </row>
    <row r="459" spans="1:8">
      <c r="A459" s="16"/>
      <c r="B459" s="16"/>
      <c r="C459" s="16"/>
      <c r="D459" s="16"/>
      <c r="E459" s="16"/>
      <c r="F459" s="16"/>
      <c r="G459" s="16"/>
      <c r="H459" s="16"/>
    </row>
    <row r="460" spans="1:8">
      <c r="A460" s="16"/>
      <c r="B460" s="16"/>
      <c r="C460" s="16"/>
      <c r="D460" s="16"/>
      <c r="E460" s="16"/>
      <c r="F460" s="16"/>
      <c r="G460" s="16"/>
      <c r="H460" s="16"/>
    </row>
    <row r="461" spans="1:8">
      <c r="A461" s="16"/>
      <c r="B461" s="16"/>
      <c r="C461" s="16"/>
      <c r="D461" s="16"/>
      <c r="E461" s="16"/>
      <c r="F461" s="16"/>
      <c r="G461" s="16"/>
      <c r="H461" s="16"/>
    </row>
    <row r="462" spans="1:8">
      <c r="A462" s="16"/>
      <c r="B462" s="16"/>
      <c r="C462" s="16"/>
      <c r="D462" s="16"/>
      <c r="E462" s="16"/>
      <c r="F462" s="16"/>
      <c r="G462" s="16"/>
      <c r="H462" s="16"/>
    </row>
    <row r="463" spans="1:8">
      <c r="A463" s="16"/>
      <c r="B463" s="16"/>
      <c r="C463" s="16"/>
      <c r="D463" s="16"/>
      <c r="E463" s="16"/>
      <c r="F463" s="16"/>
      <c r="G463" s="16"/>
      <c r="H463" s="16"/>
    </row>
    <row r="464" spans="1:8">
      <c r="A464" s="16"/>
      <c r="B464" s="16"/>
      <c r="C464" s="16"/>
      <c r="D464" s="16"/>
      <c r="E464" s="16"/>
      <c r="F464" s="16"/>
      <c r="G464" s="16"/>
      <c r="H464" s="16"/>
    </row>
    <row r="465" spans="1:8">
      <c r="A465" s="33"/>
      <c r="B465" s="33"/>
      <c r="C465" s="33"/>
      <c r="D465" s="33"/>
      <c r="E465" s="33"/>
      <c r="F465" s="33"/>
      <c r="G465" s="33"/>
      <c r="H465" s="33"/>
    </row>
    <row r="466" spans="1:8">
      <c r="A466" s="60" t="s">
        <v>120</v>
      </c>
      <c r="B466" s="60"/>
      <c r="C466" s="60"/>
      <c r="D466" s="60"/>
      <c r="E466" s="60"/>
      <c r="F466" s="60"/>
      <c r="G466" s="60"/>
      <c r="H466" s="60"/>
    </row>
    <row r="467" spans="1:8">
      <c r="A467" s="70" t="s">
        <v>1</v>
      </c>
      <c r="B467" s="46" t="s">
        <v>2</v>
      </c>
      <c r="C467" s="70" t="s">
        <v>40</v>
      </c>
      <c r="D467" s="70" t="s">
        <v>41</v>
      </c>
      <c r="E467" s="70" t="s">
        <v>5</v>
      </c>
      <c r="F467" s="70"/>
      <c r="G467" s="70"/>
      <c r="H467" s="70" t="s">
        <v>8</v>
      </c>
    </row>
    <row r="468" spans="1:8">
      <c r="A468" s="70"/>
      <c r="B468" s="47"/>
      <c r="C468" s="70"/>
      <c r="D468" s="70"/>
      <c r="E468" s="4" t="s">
        <v>29</v>
      </c>
      <c r="F468" s="4" t="s">
        <v>30</v>
      </c>
      <c r="G468" s="4" t="s">
        <v>31</v>
      </c>
      <c r="H468" s="70"/>
    </row>
    <row r="469" spans="1:8" ht="30">
      <c r="A469" s="70" t="s">
        <v>6</v>
      </c>
      <c r="B469" s="4">
        <v>26</v>
      </c>
      <c r="C469" s="4" t="s">
        <v>196</v>
      </c>
      <c r="D469" s="4">
        <v>150</v>
      </c>
      <c r="E469" s="4">
        <v>6.52</v>
      </c>
      <c r="F469" s="4">
        <v>6.94</v>
      </c>
      <c r="G469" s="4">
        <v>38.19</v>
      </c>
      <c r="H469" s="4">
        <v>253</v>
      </c>
    </row>
    <row r="470" spans="1:8">
      <c r="A470" s="70"/>
      <c r="B470" s="4">
        <v>50</v>
      </c>
      <c r="C470" s="4" t="s">
        <v>161</v>
      </c>
      <c r="D470" s="18" t="s">
        <v>235</v>
      </c>
      <c r="E470" s="28">
        <v>2.2999999999999998</v>
      </c>
      <c r="F470" s="28">
        <v>0.28000000000000003</v>
      </c>
      <c r="G470" s="28">
        <v>23.72</v>
      </c>
      <c r="H470" s="28">
        <v>119.53</v>
      </c>
    </row>
    <row r="471" spans="1:8">
      <c r="A471" s="70"/>
      <c r="B471" s="4">
        <v>16</v>
      </c>
      <c r="C471" s="4" t="s">
        <v>32</v>
      </c>
      <c r="D471" s="4">
        <v>150</v>
      </c>
      <c r="E471" s="28">
        <v>2</v>
      </c>
      <c r="F471" s="28">
        <v>2.87</v>
      </c>
      <c r="G471" s="28">
        <v>13.07</v>
      </c>
      <c r="H471" s="28">
        <v>86.11</v>
      </c>
    </row>
    <row r="472" spans="1:8">
      <c r="A472" s="60" t="s">
        <v>9</v>
      </c>
      <c r="B472" s="60"/>
      <c r="C472" s="60"/>
      <c r="D472" s="60"/>
      <c r="E472" s="9">
        <f>E469+E470+E471</f>
        <v>10.82</v>
      </c>
      <c r="F472" s="9">
        <f t="shared" ref="F472:H472" si="44">F469+F470+F471</f>
        <v>10.09</v>
      </c>
      <c r="G472" s="9">
        <f t="shared" si="44"/>
        <v>74.97999999999999</v>
      </c>
      <c r="H472" s="9">
        <f t="shared" si="44"/>
        <v>458.64</v>
      </c>
    </row>
    <row r="473" spans="1:8">
      <c r="A473" s="70" t="s">
        <v>10</v>
      </c>
      <c r="B473" s="4" t="s">
        <v>18</v>
      </c>
      <c r="C473" s="4" t="s">
        <v>67</v>
      </c>
      <c r="D473" s="4">
        <v>250</v>
      </c>
      <c r="E473" s="4">
        <v>0</v>
      </c>
      <c r="F473" s="4">
        <v>0</v>
      </c>
      <c r="G473" s="4">
        <v>0</v>
      </c>
      <c r="H473" s="4">
        <v>0</v>
      </c>
    </row>
    <row r="474" spans="1:8">
      <c r="A474" s="70"/>
      <c r="B474" s="4">
        <v>17</v>
      </c>
      <c r="C474" s="4" t="s">
        <v>153</v>
      </c>
      <c r="D474" s="4">
        <v>150</v>
      </c>
      <c r="E474" s="4">
        <v>4.3499999999999996</v>
      </c>
      <c r="F474" s="4">
        <v>4.8</v>
      </c>
      <c r="G474" s="4">
        <v>6</v>
      </c>
      <c r="H474" s="4">
        <v>88.5</v>
      </c>
    </row>
    <row r="475" spans="1:8">
      <c r="A475" s="60" t="s">
        <v>12</v>
      </c>
      <c r="B475" s="60"/>
      <c r="C475" s="60"/>
      <c r="D475" s="60"/>
      <c r="E475" s="9">
        <v>0.32</v>
      </c>
      <c r="F475" s="9">
        <v>0.15</v>
      </c>
      <c r="G475" s="9">
        <v>19.45</v>
      </c>
      <c r="H475" s="9">
        <v>80</v>
      </c>
    </row>
    <row r="476" spans="1:8">
      <c r="A476" s="70" t="s">
        <v>13</v>
      </c>
      <c r="B476" s="4">
        <v>79</v>
      </c>
      <c r="C476" s="4" t="s">
        <v>121</v>
      </c>
      <c r="D476" s="4">
        <v>55</v>
      </c>
      <c r="E476" s="28">
        <v>0.6</v>
      </c>
      <c r="F476" s="28">
        <v>1.1000000000000001</v>
      </c>
      <c r="G476" s="28">
        <v>4</v>
      </c>
      <c r="H476" s="28">
        <v>28.1</v>
      </c>
    </row>
    <row r="477" spans="1:8" ht="30">
      <c r="A477" s="70"/>
      <c r="B477" s="4">
        <v>28</v>
      </c>
      <c r="C477" s="4" t="s">
        <v>46</v>
      </c>
      <c r="D477" s="4" t="s">
        <v>184</v>
      </c>
      <c r="E477" s="28">
        <v>2.7</v>
      </c>
      <c r="F477" s="28">
        <v>2.9</v>
      </c>
      <c r="G477" s="28">
        <v>5.34</v>
      </c>
      <c r="H477" s="28">
        <v>95</v>
      </c>
    </row>
    <row r="478" spans="1:8" ht="30">
      <c r="A478" s="70"/>
      <c r="B478" s="4">
        <v>98</v>
      </c>
      <c r="C478" s="4" t="s">
        <v>217</v>
      </c>
      <c r="D478" s="4">
        <v>60</v>
      </c>
      <c r="E478" s="28">
        <v>7.18</v>
      </c>
      <c r="F478" s="28">
        <v>5.92</v>
      </c>
      <c r="G478" s="28">
        <v>5.39</v>
      </c>
      <c r="H478" s="28">
        <v>104</v>
      </c>
    </row>
    <row r="479" spans="1:8">
      <c r="A479" s="70"/>
      <c r="B479" s="4">
        <v>83</v>
      </c>
      <c r="C479" s="4" t="s">
        <v>165</v>
      </c>
      <c r="D479" s="4">
        <v>145</v>
      </c>
      <c r="E479" s="4">
        <v>2.84</v>
      </c>
      <c r="F479" s="4">
        <v>2.81</v>
      </c>
      <c r="G479" s="4">
        <v>10.44</v>
      </c>
      <c r="H479" s="4">
        <v>85.61</v>
      </c>
    </row>
    <row r="480" spans="1:8">
      <c r="A480" s="70"/>
      <c r="B480" s="4">
        <v>23</v>
      </c>
      <c r="C480" s="4" t="s">
        <v>17</v>
      </c>
      <c r="D480" s="4">
        <v>150</v>
      </c>
      <c r="E480" s="28">
        <v>0.33</v>
      </c>
      <c r="F480" s="28">
        <v>0</v>
      </c>
      <c r="G480" s="28">
        <v>15.67</v>
      </c>
      <c r="H480" s="28">
        <v>66</v>
      </c>
    </row>
    <row r="481" spans="1:8">
      <c r="A481" s="70"/>
      <c r="B481" s="4" t="s">
        <v>18</v>
      </c>
      <c r="C481" s="4" t="s">
        <v>20</v>
      </c>
      <c r="D481" s="4">
        <v>50</v>
      </c>
      <c r="E481" s="4">
        <f>1.12*2</f>
        <v>2.2400000000000002</v>
      </c>
      <c r="F481" s="4">
        <f>0.22*2</f>
        <v>0.44</v>
      </c>
      <c r="G481" s="4">
        <f>7.5*2</f>
        <v>15</v>
      </c>
      <c r="H481" s="4">
        <f>32.8*2</f>
        <v>65.599999999999994</v>
      </c>
    </row>
    <row r="482" spans="1:8">
      <c r="A482" s="70"/>
      <c r="B482" s="4" t="s">
        <v>18</v>
      </c>
      <c r="C482" s="4" t="s">
        <v>19</v>
      </c>
      <c r="D482" s="4">
        <v>25</v>
      </c>
      <c r="E482" s="4">
        <v>1.4</v>
      </c>
      <c r="F482" s="4">
        <v>0.2</v>
      </c>
      <c r="G482" s="4">
        <v>12.15</v>
      </c>
      <c r="H482" s="4">
        <v>54.5</v>
      </c>
    </row>
    <row r="483" spans="1:8">
      <c r="A483" s="60" t="s">
        <v>21</v>
      </c>
      <c r="B483" s="60"/>
      <c r="C483" s="60"/>
      <c r="D483" s="60"/>
      <c r="E483" s="9">
        <f>E476+E477+E478+E480+E481+E482</f>
        <v>14.450000000000001</v>
      </c>
      <c r="F483" s="9">
        <f>F476+F477+F478+F480+F481+F482</f>
        <v>10.559999999999999</v>
      </c>
      <c r="G483" s="9">
        <f>G476+G477+G478+G480+G481+G482</f>
        <v>57.55</v>
      </c>
      <c r="H483" s="9">
        <f>H476+H477+H478+H480+H481+H482+H479</f>
        <v>498.81000000000006</v>
      </c>
    </row>
    <row r="484" spans="1:8" ht="30">
      <c r="A484" s="70" t="s">
        <v>22</v>
      </c>
      <c r="B484" s="4">
        <v>1</v>
      </c>
      <c r="C484" s="4" t="s">
        <v>86</v>
      </c>
      <c r="D484" s="4">
        <v>150</v>
      </c>
      <c r="E484" s="28">
        <v>5.01</v>
      </c>
      <c r="F484" s="28">
        <v>5.5</v>
      </c>
      <c r="G484" s="28">
        <v>16.39</v>
      </c>
      <c r="H484" s="28">
        <v>134.25</v>
      </c>
    </row>
    <row r="485" spans="1:8">
      <c r="A485" s="70"/>
      <c r="B485" s="4">
        <v>100</v>
      </c>
      <c r="C485" s="4" t="s">
        <v>243</v>
      </c>
      <c r="D485" s="36" t="s">
        <v>185</v>
      </c>
      <c r="E485" s="28">
        <v>15.8</v>
      </c>
      <c r="F485" s="28">
        <v>17.73</v>
      </c>
      <c r="G485" s="28">
        <v>37</v>
      </c>
      <c r="H485" s="28">
        <v>363.69</v>
      </c>
    </row>
    <row r="486" spans="1:8">
      <c r="A486" s="70"/>
      <c r="B486" s="4">
        <v>55</v>
      </c>
      <c r="C486" s="4" t="s">
        <v>38</v>
      </c>
      <c r="D486" s="41">
        <v>180</v>
      </c>
      <c r="E486" s="41">
        <v>0</v>
      </c>
      <c r="F486" s="41">
        <v>0</v>
      </c>
      <c r="G486" s="41">
        <v>8.98</v>
      </c>
      <c r="H486" s="41">
        <v>36</v>
      </c>
    </row>
    <row r="487" spans="1:8">
      <c r="A487" s="70"/>
      <c r="B487" s="4">
        <v>13</v>
      </c>
      <c r="C487" s="4" t="s">
        <v>151</v>
      </c>
      <c r="D487" s="4">
        <v>95</v>
      </c>
      <c r="E487" s="4">
        <v>1.36</v>
      </c>
      <c r="F487" s="4">
        <v>0.46</v>
      </c>
      <c r="G487" s="4">
        <v>18.899999999999999</v>
      </c>
      <c r="H487" s="4">
        <v>86.4</v>
      </c>
    </row>
    <row r="488" spans="1:8">
      <c r="A488" s="60" t="s">
        <v>26</v>
      </c>
      <c r="B488" s="60"/>
      <c r="C488" s="60"/>
      <c r="D488" s="60"/>
      <c r="E488" s="9">
        <f>E484+E485+E486+E487</f>
        <v>22.17</v>
      </c>
      <c r="F488" s="9">
        <f t="shared" ref="F488:H488" si="45">F484+F485+F486+F487</f>
        <v>23.69</v>
      </c>
      <c r="G488" s="9">
        <f t="shared" si="45"/>
        <v>81.27000000000001</v>
      </c>
      <c r="H488" s="9">
        <f t="shared" si="45"/>
        <v>620.34</v>
      </c>
    </row>
    <row r="489" spans="1:8">
      <c r="A489" s="60" t="s">
        <v>122</v>
      </c>
      <c r="B489" s="60"/>
      <c r="C489" s="60"/>
      <c r="D489" s="60"/>
      <c r="E489" s="9">
        <f>E472+E475+E483+E488</f>
        <v>47.760000000000005</v>
      </c>
      <c r="F489" s="9">
        <f t="shared" ref="F489:H489" si="46">F472+F475+F483+F488</f>
        <v>44.489999999999995</v>
      </c>
      <c r="G489" s="9">
        <f t="shared" si="46"/>
        <v>233.25</v>
      </c>
      <c r="H489" s="9">
        <f t="shared" si="46"/>
        <v>1657.79</v>
      </c>
    </row>
    <row r="490" spans="1:8">
      <c r="A490" s="16"/>
      <c r="B490" s="16"/>
      <c r="C490" s="16"/>
      <c r="D490" s="16"/>
      <c r="E490" s="16"/>
      <c r="F490" s="16"/>
      <c r="G490" s="16"/>
      <c r="H490" s="16"/>
    </row>
    <row r="491" spans="1:8">
      <c r="A491" s="16"/>
      <c r="B491" s="16"/>
      <c r="C491" s="16"/>
      <c r="D491" s="16"/>
      <c r="E491" s="16"/>
      <c r="F491" s="16"/>
      <c r="G491" s="16"/>
      <c r="H491" s="16"/>
    </row>
    <row r="492" spans="1:8">
      <c r="A492" s="33"/>
      <c r="B492" s="33"/>
      <c r="C492" s="33"/>
      <c r="D492" s="33"/>
      <c r="E492" s="33"/>
      <c r="F492" s="33"/>
      <c r="G492" s="33"/>
      <c r="H492" s="33"/>
    </row>
    <row r="493" spans="1:8">
      <c r="A493" s="33"/>
      <c r="B493" s="33"/>
      <c r="C493" s="33"/>
      <c r="D493" s="33"/>
      <c r="E493" s="33"/>
      <c r="F493" s="33"/>
      <c r="G493" s="33"/>
      <c r="H493" s="33"/>
    </row>
    <row r="494" spans="1:8">
      <c r="A494" s="71" t="s">
        <v>123</v>
      </c>
      <c r="B494" s="71"/>
      <c r="C494" s="71"/>
      <c r="D494" s="71"/>
      <c r="E494" s="71"/>
      <c r="F494" s="71"/>
      <c r="G494" s="71"/>
      <c r="H494" s="71"/>
    </row>
    <row r="495" spans="1:8">
      <c r="A495" s="70" t="s">
        <v>1</v>
      </c>
      <c r="B495" s="46" t="s">
        <v>2</v>
      </c>
      <c r="C495" s="70" t="s">
        <v>40</v>
      </c>
      <c r="D495" s="70" t="s">
        <v>41</v>
      </c>
      <c r="E495" s="70" t="s">
        <v>5</v>
      </c>
      <c r="F495" s="70"/>
      <c r="G495" s="70"/>
      <c r="H495" s="70" t="s">
        <v>8</v>
      </c>
    </row>
    <row r="496" spans="1:8">
      <c r="A496" s="70"/>
      <c r="B496" s="47"/>
      <c r="C496" s="70"/>
      <c r="D496" s="70"/>
      <c r="E496" s="23" t="s">
        <v>29</v>
      </c>
      <c r="F496" s="23" t="s">
        <v>30</v>
      </c>
      <c r="G496" s="23" t="s">
        <v>31</v>
      </c>
      <c r="H496" s="46"/>
    </row>
    <row r="497" spans="1:8" ht="30">
      <c r="A497" s="70" t="s">
        <v>6</v>
      </c>
      <c r="B497" s="4">
        <v>34</v>
      </c>
      <c r="C497" s="4" t="s">
        <v>193</v>
      </c>
      <c r="D497" s="24">
        <v>150</v>
      </c>
      <c r="E497" s="28">
        <v>6.4</v>
      </c>
      <c r="F497" s="28">
        <v>7</v>
      </c>
      <c r="G497" s="28">
        <v>26.9</v>
      </c>
      <c r="H497" s="28">
        <v>194.9</v>
      </c>
    </row>
    <row r="498" spans="1:8">
      <c r="A498" s="70"/>
      <c r="B498" s="4">
        <v>2</v>
      </c>
      <c r="C498" s="4" t="s">
        <v>43</v>
      </c>
      <c r="D498" s="8" t="s">
        <v>232</v>
      </c>
      <c r="E498" s="41">
        <v>2.1</v>
      </c>
      <c r="F498" s="41">
        <v>3.96</v>
      </c>
      <c r="G498" s="41">
        <v>22.68</v>
      </c>
      <c r="H498" s="41">
        <v>134.76</v>
      </c>
    </row>
    <row r="499" spans="1:8" ht="30">
      <c r="A499" s="70"/>
      <c r="B499" s="4">
        <v>3</v>
      </c>
      <c r="C499" s="4" t="s">
        <v>115</v>
      </c>
      <c r="D499" s="4">
        <v>150</v>
      </c>
      <c r="E499" s="28">
        <v>1.5</v>
      </c>
      <c r="F499" s="28">
        <v>1.85</v>
      </c>
      <c r="G499" s="28">
        <v>15</v>
      </c>
      <c r="H499" s="28">
        <v>82.65</v>
      </c>
    </row>
    <row r="500" spans="1:8">
      <c r="A500" s="60" t="s">
        <v>9</v>
      </c>
      <c r="B500" s="60"/>
      <c r="C500" s="60"/>
      <c r="D500" s="60"/>
      <c r="E500" s="9">
        <f>E497+E498+E499</f>
        <v>10</v>
      </c>
      <c r="F500" s="9">
        <f t="shared" ref="F500:H500" si="47">F497+F498+F499</f>
        <v>12.81</v>
      </c>
      <c r="G500" s="9">
        <f t="shared" si="47"/>
        <v>64.58</v>
      </c>
      <c r="H500" s="9">
        <f t="shared" si="47"/>
        <v>412.30999999999995</v>
      </c>
    </row>
    <row r="501" spans="1:8">
      <c r="A501" s="70" t="s">
        <v>10</v>
      </c>
      <c r="B501" s="4" t="s">
        <v>18</v>
      </c>
      <c r="C501" s="4" t="s">
        <v>67</v>
      </c>
      <c r="D501" s="4">
        <v>250</v>
      </c>
      <c r="E501" s="4">
        <v>0</v>
      </c>
      <c r="F501" s="4">
        <v>0</v>
      </c>
      <c r="G501" s="4">
        <v>0</v>
      </c>
      <c r="H501" s="4">
        <v>0</v>
      </c>
    </row>
    <row r="502" spans="1:8">
      <c r="A502" s="70"/>
      <c r="B502" s="4">
        <v>4</v>
      </c>
      <c r="C502" s="4" t="s">
        <v>11</v>
      </c>
      <c r="D502" s="4">
        <v>150</v>
      </c>
      <c r="E502" s="4">
        <v>4.3499999999999996</v>
      </c>
      <c r="F502" s="4">
        <v>3.75</v>
      </c>
      <c r="G502" s="4">
        <v>7.24</v>
      </c>
      <c r="H502" s="4">
        <v>81.05</v>
      </c>
    </row>
    <row r="503" spans="1:8">
      <c r="A503" s="60" t="s">
        <v>12</v>
      </c>
      <c r="B503" s="60"/>
      <c r="C503" s="60"/>
      <c r="D503" s="60"/>
      <c r="E503" s="9">
        <v>5.8</v>
      </c>
      <c r="F503" s="9">
        <v>5</v>
      </c>
      <c r="G503" s="9">
        <v>9.66</v>
      </c>
      <c r="H503" s="9">
        <v>108.07</v>
      </c>
    </row>
    <row r="504" spans="1:8">
      <c r="A504" s="70" t="s">
        <v>13</v>
      </c>
      <c r="B504" s="4">
        <v>102</v>
      </c>
      <c r="C504" s="4" t="s">
        <v>124</v>
      </c>
      <c r="D504" s="4">
        <v>30</v>
      </c>
      <c r="E504" s="28">
        <v>0.72</v>
      </c>
      <c r="F504" s="28">
        <v>2.73</v>
      </c>
      <c r="G504" s="28">
        <v>0.3</v>
      </c>
      <c r="H504" s="28">
        <v>39</v>
      </c>
    </row>
    <row r="505" spans="1:8" ht="45">
      <c r="A505" s="70"/>
      <c r="B505" s="4" t="s">
        <v>190</v>
      </c>
      <c r="C505" s="4" t="s">
        <v>179</v>
      </c>
      <c r="D505" s="4" t="s">
        <v>186</v>
      </c>
      <c r="E505" s="4">
        <v>4.18</v>
      </c>
      <c r="F505" s="4">
        <v>1.89</v>
      </c>
      <c r="G505" s="4">
        <v>10.27</v>
      </c>
      <c r="H505" s="4">
        <v>70</v>
      </c>
    </row>
    <row r="506" spans="1:8">
      <c r="A506" s="70"/>
      <c r="B506" s="4">
        <v>71</v>
      </c>
      <c r="C506" s="4" t="s">
        <v>90</v>
      </c>
      <c r="D506" s="4">
        <v>180</v>
      </c>
      <c r="E506" s="28">
        <v>11.17</v>
      </c>
      <c r="F506" s="28">
        <v>10.210000000000001</v>
      </c>
      <c r="G506" s="28">
        <v>15.21</v>
      </c>
      <c r="H506" s="28">
        <v>202.5</v>
      </c>
    </row>
    <row r="507" spans="1:8">
      <c r="A507" s="70"/>
      <c r="B507" s="4">
        <v>8</v>
      </c>
      <c r="C507" s="4" t="s">
        <v>152</v>
      </c>
      <c r="D507" s="4">
        <v>150</v>
      </c>
      <c r="E507" s="4">
        <v>0.26</v>
      </c>
      <c r="F507" s="4">
        <v>0.1</v>
      </c>
      <c r="G507" s="4">
        <v>16.579999999999998</v>
      </c>
      <c r="H507" s="4">
        <v>71</v>
      </c>
    </row>
    <row r="508" spans="1:8">
      <c r="A508" s="70"/>
      <c r="B508" s="4" t="s">
        <v>18</v>
      </c>
      <c r="C508" s="4" t="s">
        <v>20</v>
      </c>
      <c r="D508" s="4">
        <v>25</v>
      </c>
      <c r="E508" s="4">
        <v>1.1200000000000001</v>
      </c>
      <c r="F508" s="4">
        <v>0.22</v>
      </c>
      <c r="G508" s="4">
        <v>7.5</v>
      </c>
      <c r="H508" s="4">
        <v>32.799999999999997</v>
      </c>
    </row>
    <row r="509" spans="1:8">
      <c r="A509" s="70"/>
      <c r="B509" s="4" t="s">
        <v>18</v>
      </c>
      <c r="C509" s="4" t="s">
        <v>19</v>
      </c>
      <c r="D509" s="4">
        <v>25</v>
      </c>
      <c r="E509" s="4">
        <v>1.4</v>
      </c>
      <c r="F509" s="4">
        <v>0.2</v>
      </c>
      <c r="G509" s="4">
        <v>12.15</v>
      </c>
      <c r="H509" s="4">
        <v>54.5</v>
      </c>
    </row>
    <row r="510" spans="1:8">
      <c r="A510" s="60" t="s">
        <v>21</v>
      </c>
      <c r="B510" s="60"/>
      <c r="C510" s="60"/>
      <c r="D510" s="60"/>
      <c r="E510" s="27">
        <f>E504+E505+E506+E507+E508+E509</f>
        <v>18.850000000000001</v>
      </c>
      <c r="F510" s="27">
        <f t="shared" ref="F510:H510" si="48">F504+F505+F506+F507+F508+F509</f>
        <v>15.350000000000001</v>
      </c>
      <c r="G510" s="27">
        <f t="shared" si="48"/>
        <v>62.01</v>
      </c>
      <c r="H510" s="27">
        <f t="shared" si="48"/>
        <v>469.8</v>
      </c>
    </row>
    <row r="511" spans="1:8">
      <c r="A511" s="70" t="s">
        <v>22</v>
      </c>
      <c r="B511" s="4">
        <v>103</v>
      </c>
      <c r="C511" s="4" t="s">
        <v>166</v>
      </c>
      <c r="D511" s="24">
        <v>70</v>
      </c>
      <c r="E511" s="28">
        <v>14.7</v>
      </c>
      <c r="F511" s="28">
        <v>3.6</v>
      </c>
      <c r="G511" s="28">
        <v>18.600000000000001</v>
      </c>
      <c r="H511" s="28">
        <v>161</v>
      </c>
    </row>
    <row r="512" spans="1:8">
      <c r="A512" s="70"/>
      <c r="B512" s="4">
        <v>40</v>
      </c>
      <c r="C512" s="4" t="s">
        <v>58</v>
      </c>
      <c r="D512" s="4">
        <v>120</v>
      </c>
      <c r="E512" s="4">
        <v>3.1</v>
      </c>
      <c r="F512" s="4">
        <v>5.6</v>
      </c>
      <c r="G512" s="4">
        <v>20.5</v>
      </c>
      <c r="H512" s="4">
        <v>170.1</v>
      </c>
    </row>
    <row r="513" spans="1:8">
      <c r="A513" s="70"/>
      <c r="B513" s="4" t="s">
        <v>18</v>
      </c>
      <c r="C513" s="4" t="s">
        <v>19</v>
      </c>
      <c r="D513" s="4">
        <v>25</v>
      </c>
      <c r="E513" s="4">
        <v>1.4</v>
      </c>
      <c r="F513" s="4">
        <v>0.2</v>
      </c>
      <c r="G513" s="4">
        <v>12.15</v>
      </c>
      <c r="H513" s="4">
        <v>54.5</v>
      </c>
    </row>
    <row r="514" spans="1:8">
      <c r="A514" s="70"/>
      <c r="B514" s="4">
        <v>12</v>
      </c>
      <c r="C514" s="4" t="s">
        <v>42</v>
      </c>
      <c r="D514" s="4">
        <v>150</v>
      </c>
      <c r="E514" s="4">
        <v>0.04</v>
      </c>
      <c r="F514" s="4">
        <v>0</v>
      </c>
      <c r="G514" s="4">
        <v>12.13</v>
      </c>
      <c r="H514" s="4">
        <v>50</v>
      </c>
    </row>
    <row r="515" spans="1:8">
      <c r="A515" s="70"/>
      <c r="B515" s="4">
        <v>13</v>
      </c>
      <c r="C515" s="4" t="s">
        <v>151</v>
      </c>
      <c r="D515" s="4">
        <v>95</v>
      </c>
      <c r="E515" s="4">
        <v>1.36</v>
      </c>
      <c r="F515" s="4">
        <v>0.46</v>
      </c>
      <c r="G515" s="4">
        <v>18.899999999999999</v>
      </c>
      <c r="H515" s="4">
        <v>86.4</v>
      </c>
    </row>
    <row r="516" spans="1:8">
      <c r="A516" s="60" t="s">
        <v>26</v>
      </c>
      <c r="B516" s="60"/>
      <c r="C516" s="60"/>
      <c r="D516" s="60"/>
      <c r="E516" s="9">
        <f>E511+E512+E513+E514+E515</f>
        <v>20.599999999999998</v>
      </c>
      <c r="F516" s="9">
        <f t="shared" ref="F516:H516" si="49">F511+F512+F513+F514+F515</f>
        <v>9.86</v>
      </c>
      <c r="G516" s="9">
        <f t="shared" si="49"/>
        <v>82.28</v>
      </c>
      <c r="H516" s="9">
        <f t="shared" si="49"/>
        <v>522</v>
      </c>
    </row>
    <row r="517" spans="1:8">
      <c r="A517" s="60" t="s">
        <v>125</v>
      </c>
      <c r="B517" s="60"/>
      <c r="C517" s="60"/>
      <c r="D517" s="60"/>
      <c r="E517" s="9">
        <f>E500+E503+E510+E516</f>
        <v>55.25</v>
      </c>
      <c r="F517" s="9">
        <f t="shared" ref="F517:H517" si="50">F500+F503+F510+F516</f>
        <v>43.02</v>
      </c>
      <c r="G517" s="9">
        <f t="shared" si="50"/>
        <v>218.53</v>
      </c>
      <c r="H517" s="9">
        <f t="shared" si="50"/>
        <v>1512.1799999999998</v>
      </c>
    </row>
    <row r="518" spans="1:8">
      <c r="A518" s="16"/>
      <c r="B518" s="16"/>
      <c r="C518" s="16"/>
      <c r="D518" s="16"/>
      <c r="E518" s="16"/>
      <c r="F518" s="16"/>
      <c r="G518" s="16"/>
      <c r="H518" s="16"/>
    </row>
    <row r="519" spans="1:8">
      <c r="A519" s="16"/>
      <c r="B519" s="16"/>
      <c r="C519" s="16"/>
      <c r="D519" s="16"/>
      <c r="E519" s="16"/>
      <c r="F519" s="16"/>
      <c r="G519" s="16"/>
      <c r="H519" s="16"/>
    </row>
    <row r="520" spans="1:8">
      <c r="A520" s="16"/>
      <c r="B520" s="16"/>
      <c r="C520" s="16"/>
      <c r="D520" s="16"/>
      <c r="E520" s="16"/>
      <c r="F520" s="16"/>
      <c r="G520" s="16"/>
      <c r="H520" s="16"/>
    </row>
    <row r="521" spans="1:8">
      <c r="A521" s="33"/>
      <c r="B521" s="33"/>
      <c r="C521" s="33"/>
      <c r="D521" s="33"/>
      <c r="E521" s="33"/>
      <c r="F521" s="33"/>
      <c r="G521" s="33"/>
      <c r="H521" s="33"/>
    </row>
    <row r="522" spans="1:8">
      <c r="A522" s="33"/>
      <c r="B522" s="33"/>
      <c r="C522" s="33"/>
      <c r="D522" s="33"/>
      <c r="E522" s="33"/>
      <c r="F522" s="33"/>
      <c r="G522" s="33"/>
      <c r="H522" s="33"/>
    </row>
    <row r="523" spans="1:8">
      <c r="A523" s="33"/>
      <c r="B523" s="33"/>
      <c r="C523" s="33"/>
      <c r="D523" s="33"/>
      <c r="E523" s="33"/>
      <c r="F523" s="33"/>
      <c r="G523" s="33"/>
      <c r="H523" s="33"/>
    </row>
    <row r="524" spans="1:8">
      <c r="A524" s="60" t="s">
        <v>126</v>
      </c>
      <c r="B524" s="60"/>
      <c r="C524" s="60"/>
      <c r="D524" s="60"/>
      <c r="E524" s="60"/>
      <c r="F524" s="60"/>
      <c r="G524" s="60"/>
      <c r="H524" s="60"/>
    </row>
    <row r="525" spans="1:8">
      <c r="A525" s="70" t="s">
        <v>1</v>
      </c>
      <c r="B525" s="46" t="s">
        <v>2</v>
      </c>
      <c r="C525" s="70" t="s">
        <v>40</v>
      </c>
      <c r="D525" s="70" t="s">
        <v>41</v>
      </c>
      <c r="E525" s="70" t="s">
        <v>5</v>
      </c>
      <c r="F525" s="70"/>
      <c r="G525" s="70"/>
      <c r="H525" s="70" t="s">
        <v>8</v>
      </c>
    </row>
    <row r="526" spans="1:8">
      <c r="A526" s="70"/>
      <c r="B526" s="47"/>
      <c r="C526" s="70"/>
      <c r="D526" s="70"/>
      <c r="E526" s="4" t="s">
        <v>29</v>
      </c>
      <c r="F526" s="4" t="s">
        <v>30</v>
      </c>
      <c r="G526" s="4" t="s">
        <v>31</v>
      </c>
      <c r="H526" s="70"/>
    </row>
    <row r="527" spans="1:8">
      <c r="A527" s="70" t="s">
        <v>6</v>
      </c>
      <c r="B527" s="4">
        <v>74</v>
      </c>
      <c r="C527" s="45" t="s">
        <v>251</v>
      </c>
      <c r="D527" s="4">
        <v>150</v>
      </c>
      <c r="E527" s="28">
        <v>4.9800000000000004</v>
      </c>
      <c r="F527" s="28">
        <v>5.66</v>
      </c>
      <c r="G527" s="28">
        <v>20.71</v>
      </c>
      <c r="H527" s="28">
        <v>152.25</v>
      </c>
    </row>
    <row r="528" spans="1:8">
      <c r="A528" s="70"/>
      <c r="B528" s="4">
        <v>50</v>
      </c>
      <c r="C528" s="4" t="s">
        <v>161</v>
      </c>
      <c r="D528" s="18" t="s">
        <v>235</v>
      </c>
      <c r="E528" s="28">
        <v>2.2999999999999998</v>
      </c>
      <c r="F528" s="28">
        <v>0.28000000000000003</v>
      </c>
      <c r="G528" s="28">
        <v>23.72</v>
      </c>
      <c r="H528" s="28">
        <v>119.53</v>
      </c>
    </row>
    <row r="529" spans="1:8">
      <c r="A529" s="70"/>
      <c r="B529" s="4">
        <v>57</v>
      </c>
      <c r="C529" s="4" t="s">
        <v>108</v>
      </c>
      <c r="D529" s="4">
        <v>40</v>
      </c>
      <c r="E529" s="4">
        <v>2.5499999999999998</v>
      </c>
      <c r="F529" s="4">
        <v>2.2999999999999998</v>
      </c>
      <c r="G529" s="4">
        <v>0.15</v>
      </c>
      <c r="H529" s="4">
        <v>31.5</v>
      </c>
    </row>
    <row r="530" spans="1:8">
      <c r="A530" s="70"/>
      <c r="B530" s="4">
        <v>58</v>
      </c>
      <c r="C530" s="4" t="s">
        <v>25</v>
      </c>
      <c r="D530" s="4">
        <v>150</v>
      </c>
      <c r="E530" s="28">
        <v>1.32</v>
      </c>
      <c r="F530" s="28">
        <v>1.5</v>
      </c>
      <c r="G530" s="28">
        <v>11.19</v>
      </c>
      <c r="H530" s="28">
        <v>63</v>
      </c>
    </row>
    <row r="531" spans="1:8">
      <c r="A531" s="60" t="s">
        <v>9</v>
      </c>
      <c r="B531" s="60"/>
      <c r="C531" s="60"/>
      <c r="D531" s="60"/>
      <c r="E531" s="9">
        <f>E527+E528+E530+E529</f>
        <v>11.149999999999999</v>
      </c>
      <c r="F531" s="9">
        <f>F527+F528+F530+F529</f>
        <v>9.74</v>
      </c>
      <c r="G531" s="9">
        <f>G527+G528+G530+G529</f>
        <v>55.769999999999996</v>
      </c>
      <c r="H531" s="9">
        <f>H527+H528+H530+H529</f>
        <v>366.28</v>
      </c>
    </row>
    <row r="532" spans="1:8">
      <c r="A532" s="70" t="s">
        <v>10</v>
      </c>
      <c r="B532" s="4" t="s">
        <v>18</v>
      </c>
      <c r="C532" s="4" t="s">
        <v>67</v>
      </c>
      <c r="D532" s="4">
        <v>250</v>
      </c>
      <c r="E532" s="4">
        <v>0</v>
      </c>
      <c r="F532" s="4">
        <v>0</v>
      </c>
      <c r="G532" s="4">
        <v>0</v>
      </c>
      <c r="H532" s="4">
        <v>0</v>
      </c>
    </row>
    <row r="533" spans="1:8">
      <c r="A533" s="70"/>
      <c r="B533" s="4">
        <v>17</v>
      </c>
      <c r="C533" s="4" t="s">
        <v>153</v>
      </c>
      <c r="D533" s="4">
        <v>150</v>
      </c>
      <c r="E533" s="4">
        <v>4.3499999999999996</v>
      </c>
      <c r="F533" s="4">
        <v>4.8</v>
      </c>
      <c r="G533" s="4">
        <v>6</v>
      </c>
      <c r="H533" s="4">
        <v>88.5</v>
      </c>
    </row>
    <row r="534" spans="1:8">
      <c r="A534" s="70" t="s">
        <v>12</v>
      </c>
      <c r="B534" s="70"/>
      <c r="C534" s="70"/>
      <c r="D534" s="70"/>
      <c r="E534" s="9">
        <v>4.3499999999999996</v>
      </c>
      <c r="F534" s="9">
        <v>4.8</v>
      </c>
      <c r="G534" s="9">
        <v>6</v>
      </c>
      <c r="H534" s="9">
        <v>88.5</v>
      </c>
    </row>
    <row r="535" spans="1:8" ht="30">
      <c r="A535" s="70" t="s">
        <v>13</v>
      </c>
      <c r="B535" s="4">
        <v>79</v>
      </c>
      <c r="C535" s="4" t="s">
        <v>167</v>
      </c>
      <c r="D535" s="4">
        <v>55</v>
      </c>
      <c r="E535" s="28">
        <v>0.59</v>
      </c>
      <c r="F535" s="28">
        <v>7.0000000000000007E-2</v>
      </c>
      <c r="G535" s="28">
        <v>1.83</v>
      </c>
      <c r="H535" s="28">
        <v>10.27</v>
      </c>
    </row>
    <row r="536" spans="1:8">
      <c r="A536" s="70"/>
      <c r="B536" s="4">
        <v>67</v>
      </c>
      <c r="C536" s="4" t="s">
        <v>146</v>
      </c>
      <c r="D536" s="4">
        <v>200</v>
      </c>
      <c r="E536" s="4">
        <v>7.61</v>
      </c>
      <c r="F536" s="4">
        <v>2.59</v>
      </c>
      <c r="G536" s="4">
        <v>15.72</v>
      </c>
      <c r="H536" s="4">
        <v>110</v>
      </c>
    </row>
    <row r="537" spans="1:8">
      <c r="A537" s="70"/>
      <c r="B537" s="4">
        <v>104</v>
      </c>
      <c r="C537" s="4" t="s">
        <v>127</v>
      </c>
      <c r="D537" s="4">
        <v>60</v>
      </c>
      <c r="E537" s="34">
        <v>7.4</v>
      </c>
      <c r="F537" s="34">
        <v>11.5</v>
      </c>
      <c r="G537" s="34">
        <v>3.3</v>
      </c>
      <c r="H537" s="34">
        <v>147.6</v>
      </c>
    </row>
    <row r="538" spans="1:8">
      <c r="A538" s="70"/>
      <c r="B538" s="4">
        <v>11</v>
      </c>
      <c r="C538" s="4" t="s">
        <v>109</v>
      </c>
      <c r="D538" s="13">
        <v>120</v>
      </c>
      <c r="E538" s="34">
        <v>2.2000000000000002</v>
      </c>
      <c r="F538" s="34">
        <v>4.18</v>
      </c>
      <c r="G538" s="34">
        <v>14.46</v>
      </c>
      <c r="H538" s="34">
        <v>104.26</v>
      </c>
    </row>
    <row r="539" spans="1:8">
      <c r="A539" s="70"/>
      <c r="B539" s="4">
        <v>23</v>
      </c>
      <c r="C539" s="4" t="s">
        <v>17</v>
      </c>
      <c r="D539" s="4">
        <v>150</v>
      </c>
      <c r="E539" s="28">
        <v>0.33</v>
      </c>
      <c r="F539" s="28">
        <v>0</v>
      </c>
      <c r="G539" s="28">
        <v>15.67</v>
      </c>
      <c r="H539" s="28">
        <v>66</v>
      </c>
    </row>
    <row r="540" spans="1:8">
      <c r="A540" s="70"/>
      <c r="B540" s="4" t="s">
        <v>18</v>
      </c>
      <c r="C540" s="4" t="s">
        <v>20</v>
      </c>
      <c r="D540" s="4">
        <v>50</v>
      </c>
      <c r="E540" s="4">
        <f>1.12*2</f>
        <v>2.2400000000000002</v>
      </c>
      <c r="F540" s="4">
        <f>0.22*2</f>
        <v>0.44</v>
      </c>
      <c r="G540" s="4">
        <f>7.5*2</f>
        <v>15</v>
      </c>
      <c r="H540" s="4">
        <f>32.8*2</f>
        <v>65.599999999999994</v>
      </c>
    </row>
    <row r="541" spans="1:8">
      <c r="A541" s="70"/>
      <c r="B541" s="4" t="s">
        <v>18</v>
      </c>
      <c r="C541" s="4" t="s">
        <v>19</v>
      </c>
      <c r="D541" s="4">
        <v>25</v>
      </c>
      <c r="E541" s="4">
        <v>1.4</v>
      </c>
      <c r="F541" s="4">
        <v>0.2</v>
      </c>
      <c r="G541" s="4">
        <v>12.15</v>
      </c>
      <c r="H541" s="4">
        <v>54.5</v>
      </c>
    </row>
    <row r="542" spans="1:8">
      <c r="A542" s="60" t="s">
        <v>21</v>
      </c>
      <c r="B542" s="60"/>
      <c r="C542" s="60"/>
      <c r="D542" s="60"/>
      <c r="E542" s="9">
        <f>E535+E536+E537+E538+E539+E540+E541</f>
        <v>21.769999999999996</v>
      </c>
      <c r="F542" s="9">
        <f t="shared" ref="F542:H542" si="51">F535+F536+F537+F538+F539+F540+F541</f>
        <v>18.98</v>
      </c>
      <c r="G542" s="9">
        <f t="shared" si="51"/>
        <v>78.13000000000001</v>
      </c>
      <c r="H542" s="9">
        <f t="shared" si="51"/>
        <v>558.23</v>
      </c>
    </row>
    <row r="543" spans="1:8" ht="30">
      <c r="A543" s="4" t="s">
        <v>22</v>
      </c>
      <c r="B543" s="4">
        <v>96</v>
      </c>
      <c r="C543" s="4" t="s">
        <v>63</v>
      </c>
      <c r="D543" s="4" t="s">
        <v>182</v>
      </c>
      <c r="E543" s="28">
        <v>18.3</v>
      </c>
      <c r="F543" s="28">
        <v>16.579999999999998</v>
      </c>
      <c r="G543" s="28">
        <v>25.24</v>
      </c>
      <c r="H543" s="28">
        <v>323.58</v>
      </c>
    </row>
    <row r="544" spans="1:8">
      <c r="A544" s="4"/>
      <c r="B544" s="4">
        <v>78</v>
      </c>
      <c r="C544" s="4" t="s">
        <v>169</v>
      </c>
      <c r="D544" s="4">
        <v>50</v>
      </c>
      <c r="E544" s="28">
        <v>4.51</v>
      </c>
      <c r="F544" s="28">
        <v>4.04</v>
      </c>
      <c r="G544" s="28">
        <v>24.23</v>
      </c>
      <c r="H544" s="28">
        <v>126.44</v>
      </c>
    </row>
    <row r="545" spans="1:8">
      <c r="A545" s="4"/>
      <c r="B545" s="4">
        <v>74</v>
      </c>
      <c r="C545" s="4" t="s">
        <v>91</v>
      </c>
      <c r="D545" s="4">
        <v>150</v>
      </c>
      <c r="E545" s="4">
        <v>0.18</v>
      </c>
      <c r="F545" s="4">
        <v>0.01</v>
      </c>
      <c r="G545" s="4">
        <v>13.05</v>
      </c>
      <c r="H545" s="4">
        <v>56.67</v>
      </c>
    </row>
    <row r="546" spans="1:8">
      <c r="A546" s="4"/>
      <c r="B546" s="4">
        <v>13</v>
      </c>
      <c r="C546" s="4" t="s">
        <v>151</v>
      </c>
      <c r="D546" s="4">
        <v>95</v>
      </c>
      <c r="E546" s="4">
        <v>1.36</v>
      </c>
      <c r="F546" s="4">
        <v>0.46</v>
      </c>
      <c r="G546" s="4">
        <v>18.899999999999999</v>
      </c>
      <c r="H546" s="4">
        <v>86.4</v>
      </c>
    </row>
    <row r="547" spans="1:8">
      <c r="A547" s="60" t="s">
        <v>26</v>
      </c>
      <c r="B547" s="60"/>
      <c r="C547" s="60"/>
      <c r="D547" s="60"/>
      <c r="E547" s="9">
        <f>E543+E544+E545+E546</f>
        <v>24.35</v>
      </c>
      <c r="F547" s="9">
        <f>F543+F544+F545+F546</f>
        <v>21.09</v>
      </c>
      <c r="G547" s="9">
        <f>G543+G544+G545+G546</f>
        <v>81.419999999999987</v>
      </c>
      <c r="H547" s="9">
        <f>H543+H544+H545+H546</f>
        <v>593.09</v>
      </c>
    </row>
    <row r="548" spans="1:8">
      <c r="A548" s="60" t="s">
        <v>129</v>
      </c>
      <c r="B548" s="60"/>
      <c r="C548" s="60"/>
      <c r="D548" s="60"/>
      <c r="E548" s="9">
        <f>E531+E534+E542+E547</f>
        <v>61.62</v>
      </c>
      <c r="F548" s="9">
        <f t="shared" ref="F548:H548" si="52">F531+F534+F542+F547</f>
        <v>54.61</v>
      </c>
      <c r="G548" s="9">
        <f t="shared" si="52"/>
        <v>221.32</v>
      </c>
      <c r="H548" s="9">
        <f t="shared" si="52"/>
        <v>1606.1</v>
      </c>
    </row>
    <row r="549" spans="1:8">
      <c r="A549" s="16"/>
      <c r="B549" s="16"/>
      <c r="C549" s="16"/>
      <c r="D549" s="16"/>
      <c r="E549" s="16"/>
      <c r="F549" s="16"/>
      <c r="G549" s="16"/>
      <c r="H549" s="16"/>
    </row>
    <row r="550" spans="1:8">
      <c r="A550" s="16"/>
      <c r="B550" s="16"/>
      <c r="C550" s="16"/>
      <c r="D550" s="16"/>
      <c r="E550" s="16"/>
      <c r="F550" s="16"/>
      <c r="G550" s="16"/>
      <c r="H550" s="16"/>
    </row>
    <row r="551" spans="1:8">
      <c r="A551" s="16"/>
      <c r="B551" s="16"/>
      <c r="C551" s="16"/>
      <c r="D551" s="16"/>
      <c r="E551" s="16"/>
      <c r="F551" s="16"/>
      <c r="G551" s="16"/>
      <c r="H551" s="16"/>
    </row>
    <row r="552" spans="1:8">
      <c r="A552" s="16"/>
      <c r="B552" s="16"/>
      <c r="C552" s="16"/>
      <c r="D552" s="16"/>
      <c r="E552" s="16"/>
      <c r="F552" s="16"/>
      <c r="G552" s="16"/>
      <c r="H552" s="16"/>
    </row>
    <row r="553" spans="1:8">
      <c r="A553" s="33"/>
      <c r="B553" s="33"/>
      <c r="C553" s="33"/>
      <c r="D553" s="33"/>
      <c r="E553" s="33"/>
      <c r="F553" s="33"/>
      <c r="G553" s="33"/>
      <c r="H553" s="33"/>
    </row>
    <row r="554" spans="1:8">
      <c r="A554" s="33"/>
      <c r="B554" s="33"/>
      <c r="C554" s="33"/>
      <c r="D554" s="33"/>
      <c r="E554" s="33"/>
      <c r="F554" s="33"/>
      <c r="G554" s="33"/>
      <c r="H554" s="33"/>
    </row>
    <row r="555" spans="1:8">
      <c r="A555" s="60" t="s">
        <v>130</v>
      </c>
      <c r="B555" s="60"/>
      <c r="C555" s="60"/>
      <c r="D555" s="60"/>
      <c r="E555" s="60"/>
      <c r="F555" s="60"/>
      <c r="G555" s="60"/>
      <c r="H555" s="60"/>
    </row>
    <row r="556" spans="1:8">
      <c r="A556" s="70" t="s">
        <v>1</v>
      </c>
      <c r="B556" s="46" t="s">
        <v>2</v>
      </c>
      <c r="C556" s="70" t="s">
        <v>40</v>
      </c>
      <c r="D556" s="70" t="s">
        <v>41</v>
      </c>
      <c r="E556" s="70" t="s">
        <v>5</v>
      </c>
      <c r="F556" s="70"/>
      <c r="G556" s="70"/>
      <c r="H556" s="70" t="s">
        <v>8</v>
      </c>
    </row>
    <row r="557" spans="1:8">
      <c r="A557" s="70"/>
      <c r="B557" s="47"/>
      <c r="C557" s="70"/>
      <c r="D557" s="70"/>
      <c r="E557" s="4" t="s">
        <v>29</v>
      </c>
      <c r="F557" s="4" t="s">
        <v>30</v>
      </c>
      <c r="G557" s="4" t="s">
        <v>31</v>
      </c>
      <c r="H557" s="70"/>
    </row>
    <row r="558" spans="1:8">
      <c r="A558" s="70" t="s">
        <v>6</v>
      </c>
      <c r="B558" s="4">
        <v>56</v>
      </c>
      <c r="C558" s="4" t="s">
        <v>212</v>
      </c>
      <c r="D558" s="4">
        <v>150</v>
      </c>
      <c r="E558" s="4">
        <v>4.67</v>
      </c>
      <c r="F558" s="4">
        <v>5.36</v>
      </c>
      <c r="G558" s="4">
        <v>19.46</v>
      </c>
      <c r="H558" s="4">
        <v>143.5</v>
      </c>
    </row>
    <row r="559" spans="1:8">
      <c r="A559" s="70"/>
      <c r="B559" s="4">
        <v>2</v>
      </c>
      <c r="C559" s="4" t="s">
        <v>7</v>
      </c>
      <c r="D559" s="18" t="s">
        <v>236</v>
      </c>
      <c r="E559" s="4">
        <v>4.5</v>
      </c>
      <c r="F559" s="4">
        <v>6.92</v>
      </c>
      <c r="G559" s="4">
        <v>24.66</v>
      </c>
      <c r="H559" s="4">
        <v>178.92</v>
      </c>
    </row>
    <row r="560" spans="1:8">
      <c r="A560" s="70"/>
      <c r="B560" s="4">
        <v>3</v>
      </c>
      <c r="C560" s="4" t="s">
        <v>131</v>
      </c>
      <c r="D560" s="4">
        <v>150</v>
      </c>
      <c r="E560" s="4">
        <v>2.5</v>
      </c>
      <c r="F560" s="4">
        <v>3.5</v>
      </c>
      <c r="G560" s="4">
        <v>17.010000000000002</v>
      </c>
      <c r="H560" s="4">
        <v>109.54</v>
      </c>
    </row>
    <row r="561" spans="1:8">
      <c r="A561" s="60" t="s">
        <v>9</v>
      </c>
      <c r="B561" s="60"/>
      <c r="C561" s="60"/>
      <c r="D561" s="60"/>
      <c r="E561" s="9">
        <f>E558+E559+E560</f>
        <v>11.67</v>
      </c>
      <c r="F561" s="9">
        <f>F558+F559+F560</f>
        <v>15.780000000000001</v>
      </c>
      <c r="G561" s="9">
        <f>G558+G559+G560</f>
        <v>61.13000000000001</v>
      </c>
      <c r="H561" s="9">
        <f>H558+H559+H560</f>
        <v>431.96</v>
      </c>
    </row>
    <row r="562" spans="1:8">
      <c r="A562" s="70" t="s">
        <v>10</v>
      </c>
      <c r="B562" s="4" t="s">
        <v>18</v>
      </c>
      <c r="C562" s="4" t="s">
        <v>67</v>
      </c>
      <c r="D562" s="4">
        <v>250</v>
      </c>
      <c r="E562" s="4">
        <v>0</v>
      </c>
      <c r="F562" s="4">
        <v>0</v>
      </c>
      <c r="G562" s="4">
        <v>0</v>
      </c>
      <c r="H562" s="4">
        <v>0</v>
      </c>
    </row>
    <row r="563" spans="1:8">
      <c r="A563" s="70"/>
      <c r="B563" s="4" t="s">
        <v>18</v>
      </c>
      <c r="C563" s="4" t="s">
        <v>48</v>
      </c>
      <c r="D563" s="4">
        <v>150</v>
      </c>
      <c r="E563" s="4">
        <v>0</v>
      </c>
      <c r="F563" s="4">
        <v>0</v>
      </c>
      <c r="G563" s="4">
        <v>15</v>
      </c>
      <c r="H563" s="4">
        <v>60</v>
      </c>
    </row>
    <row r="564" spans="1:8">
      <c r="A564" s="60" t="s">
        <v>12</v>
      </c>
      <c r="B564" s="60"/>
      <c r="C564" s="60"/>
      <c r="D564" s="60"/>
      <c r="E564" s="9">
        <v>0</v>
      </c>
      <c r="F564" s="9">
        <v>0</v>
      </c>
      <c r="G564" s="9">
        <v>15</v>
      </c>
      <c r="H564" s="9">
        <v>60</v>
      </c>
    </row>
    <row r="565" spans="1:8">
      <c r="A565" s="70" t="s">
        <v>13</v>
      </c>
      <c r="B565" s="4">
        <v>79</v>
      </c>
      <c r="C565" s="4" t="s">
        <v>121</v>
      </c>
      <c r="D565" s="4">
        <v>55</v>
      </c>
      <c r="E565" s="28">
        <v>0.6</v>
      </c>
      <c r="F565" s="28">
        <v>1.1000000000000001</v>
      </c>
      <c r="G565" s="28">
        <v>4</v>
      </c>
      <c r="H565" s="28">
        <v>28.1</v>
      </c>
    </row>
    <row r="566" spans="1:8" ht="30">
      <c r="A566" s="70"/>
      <c r="B566" s="4">
        <v>60</v>
      </c>
      <c r="C566" s="4" t="s">
        <v>75</v>
      </c>
      <c r="D566" s="23" t="s">
        <v>184</v>
      </c>
      <c r="E566" s="37">
        <v>1.96</v>
      </c>
      <c r="F566" s="37">
        <v>2.4500000000000002</v>
      </c>
      <c r="G566" s="37">
        <v>10.050000000000001</v>
      </c>
      <c r="H566" s="37">
        <v>66.069999999999993</v>
      </c>
    </row>
    <row r="567" spans="1:8">
      <c r="A567" s="70"/>
      <c r="B567" s="4" t="s">
        <v>248</v>
      </c>
      <c r="C567" s="4" t="s">
        <v>132</v>
      </c>
      <c r="D567" s="4" t="s">
        <v>188</v>
      </c>
      <c r="E567" s="4">
        <v>9.5</v>
      </c>
      <c r="F567" s="4">
        <v>7.9</v>
      </c>
      <c r="G567" s="4">
        <v>9.6999999999999993</v>
      </c>
      <c r="H567" s="4">
        <v>147</v>
      </c>
    </row>
    <row r="568" spans="1:8">
      <c r="A568" s="70"/>
      <c r="B568" s="4">
        <v>106</v>
      </c>
      <c r="C568" s="4" t="s">
        <v>57</v>
      </c>
      <c r="D568" s="13">
        <v>120</v>
      </c>
      <c r="E568" s="13">
        <v>3.61</v>
      </c>
      <c r="F568" s="13">
        <v>4.68</v>
      </c>
      <c r="G568" s="13">
        <v>20.32</v>
      </c>
      <c r="H568" s="13">
        <v>139</v>
      </c>
    </row>
    <row r="569" spans="1:8" ht="30">
      <c r="A569" s="70"/>
      <c r="B569" s="4">
        <v>31</v>
      </c>
      <c r="C569" s="4" t="s">
        <v>55</v>
      </c>
      <c r="D569" s="4">
        <v>150</v>
      </c>
      <c r="E569" s="28">
        <v>0.2</v>
      </c>
      <c r="F569" s="28">
        <v>0</v>
      </c>
      <c r="G569" s="28">
        <v>32.299999999999997</v>
      </c>
      <c r="H569" s="28">
        <v>125.3</v>
      </c>
    </row>
    <row r="570" spans="1:8">
      <c r="A570" s="70"/>
      <c r="B570" s="4" t="s">
        <v>18</v>
      </c>
      <c r="C570" s="4" t="s">
        <v>20</v>
      </c>
      <c r="D570" s="4">
        <v>50</v>
      </c>
      <c r="E570" s="4">
        <f>1.12*2</f>
        <v>2.2400000000000002</v>
      </c>
      <c r="F570" s="4">
        <f>0.22*2</f>
        <v>0.44</v>
      </c>
      <c r="G570" s="4">
        <f>7.5*2</f>
        <v>15</v>
      </c>
      <c r="H570" s="4">
        <f>32.8*2</f>
        <v>65.599999999999994</v>
      </c>
    </row>
    <row r="571" spans="1:8">
      <c r="A571" s="70"/>
      <c r="B571" s="4" t="s">
        <v>18</v>
      </c>
      <c r="C571" s="4" t="s">
        <v>19</v>
      </c>
      <c r="D571" s="4">
        <v>50</v>
      </c>
      <c r="E571" s="4">
        <f>1.4*2</f>
        <v>2.8</v>
      </c>
      <c r="F571" s="4">
        <f>0.2*2</f>
        <v>0.4</v>
      </c>
      <c r="G571" s="4">
        <f>12.15*2</f>
        <v>24.3</v>
      </c>
      <c r="H571" s="4">
        <f>54.5*2</f>
        <v>109</v>
      </c>
    </row>
    <row r="572" spans="1:8">
      <c r="A572" s="60" t="s">
        <v>21</v>
      </c>
      <c r="B572" s="60"/>
      <c r="C572" s="60"/>
      <c r="D572" s="60"/>
      <c r="E572" s="9">
        <f>E565+E566+E567+E568+E569+E570+E571</f>
        <v>20.91</v>
      </c>
      <c r="F572" s="9">
        <f t="shared" ref="F572:H572" si="53">F565+F566+F567+F568+F569+F570+F571</f>
        <v>16.970000000000002</v>
      </c>
      <c r="G572" s="9">
        <f t="shared" si="53"/>
        <v>115.67</v>
      </c>
      <c r="H572" s="9">
        <f t="shared" si="53"/>
        <v>680.06999999999994</v>
      </c>
    </row>
    <row r="573" spans="1:8">
      <c r="A573" s="70" t="s">
        <v>22</v>
      </c>
      <c r="B573" s="4">
        <v>9</v>
      </c>
      <c r="C573" s="4" t="s">
        <v>77</v>
      </c>
      <c r="D573" s="4">
        <v>30</v>
      </c>
      <c r="E573" s="28">
        <v>1.5</v>
      </c>
      <c r="F573" s="28">
        <v>0.05</v>
      </c>
      <c r="G573" s="28">
        <v>2.5</v>
      </c>
      <c r="H573" s="28">
        <v>16.5</v>
      </c>
    </row>
    <row r="574" spans="1:8">
      <c r="A574" s="70"/>
      <c r="B574" s="4">
        <v>62</v>
      </c>
      <c r="C574" s="4" t="s">
        <v>79</v>
      </c>
      <c r="D574" s="4">
        <v>90</v>
      </c>
      <c r="E574" s="4">
        <v>6.24</v>
      </c>
      <c r="F574" s="4">
        <v>7.67</v>
      </c>
      <c r="G574" s="4">
        <v>2.67</v>
      </c>
      <c r="H574" s="4">
        <v>103</v>
      </c>
    </row>
    <row r="575" spans="1:8">
      <c r="A575" s="70"/>
      <c r="B575" s="4">
        <v>107</v>
      </c>
      <c r="C575" s="4" t="s">
        <v>192</v>
      </c>
      <c r="D575" s="4">
        <v>50</v>
      </c>
      <c r="E575" s="4">
        <v>5.35</v>
      </c>
      <c r="F575" s="4">
        <v>10.14</v>
      </c>
      <c r="G575" s="4">
        <v>22.08</v>
      </c>
      <c r="H575" s="4">
        <v>201.4</v>
      </c>
    </row>
    <row r="576" spans="1:8">
      <c r="A576" s="70"/>
      <c r="B576" s="4">
        <v>12</v>
      </c>
      <c r="C576" s="4" t="s">
        <v>42</v>
      </c>
      <c r="D576" s="4">
        <v>150</v>
      </c>
      <c r="E576" s="4">
        <v>0.04</v>
      </c>
      <c r="F576" s="4">
        <v>0</v>
      </c>
      <c r="G576" s="4">
        <v>9.1</v>
      </c>
      <c r="H576" s="4">
        <v>37</v>
      </c>
    </row>
    <row r="577" spans="1:8">
      <c r="A577" s="70"/>
      <c r="B577" s="4">
        <v>13</v>
      </c>
      <c r="C577" s="4" t="s">
        <v>151</v>
      </c>
      <c r="D577" s="4">
        <v>95</v>
      </c>
      <c r="E577" s="4">
        <v>1.36</v>
      </c>
      <c r="F577" s="4">
        <v>0.46</v>
      </c>
      <c r="G577" s="4">
        <v>18.899999999999999</v>
      </c>
      <c r="H577" s="4">
        <v>86.4</v>
      </c>
    </row>
    <row r="578" spans="1:8">
      <c r="A578" s="60" t="s">
        <v>26</v>
      </c>
      <c r="B578" s="60"/>
      <c r="C578" s="60"/>
      <c r="D578" s="60"/>
      <c r="E578" s="9">
        <f>E573+E574+E575+E576+E577</f>
        <v>14.489999999999998</v>
      </c>
      <c r="F578" s="9">
        <f t="shared" ref="F578:H578" si="54">F573+F574+F575+F576+F577</f>
        <v>18.32</v>
      </c>
      <c r="G578" s="9">
        <f t="shared" si="54"/>
        <v>55.25</v>
      </c>
      <c r="H578" s="9">
        <f t="shared" si="54"/>
        <v>444.29999999999995</v>
      </c>
    </row>
    <row r="579" spans="1:8">
      <c r="A579" s="60" t="s">
        <v>134</v>
      </c>
      <c r="B579" s="60"/>
      <c r="C579" s="60"/>
      <c r="D579" s="60"/>
      <c r="E579" s="9">
        <f>E561+E564+E572+E578</f>
        <v>47.069999999999993</v>
      </c>
      <c r="F579" s="9">
        <f>F561+F564+F572+F578</f>
        <v>51.07</v>
      </c>
      <c r="G579" s="9">
        <f>G561+G564+G572+G578</f>
        <v>247.05</v>
      </c>
      <c r="H579" s="9">
        <f>H561+H564+H572+H578</f>
        <v>1616.33</v>
      </c>
    </row>
    <row r="580" spans="1:8">
      <c r="A580" s="16"/>
      <c r="B580" s="16"/>
      <c r="C580" s="16"/>
      <c r="D580" s="16"/>
      <c r="E580" s="16"/>
      <c r="F580" s="16"/>
      <c r="G580" s="16"/>
      <c r="H580" s="16"/>
    </row>
    <row r="581" spans="1:8">
      <c r="A581" s="16"/>
      <c r="B581" s="16"/>
      <c r="C581" s="16"/>
      <c r="D581" s="16"/>
      <c r="E581" s="16"/>
      <c r="F581" s="16"/>
      <c r="G581" s="16"/>
      <c r="H581" s="16"/>
    </row>
    <row r="582" spans="1:8">
      <c r="A582" s="16"/>
      <c r="B582" s="16"/>
      <c r="C582" s="16"/>
      <c r="D582" s="16"/>
      <c r="E582" s="16"/>
      <c r="F582" s="16"/>
      <c r="G582" s="16"/>
      <c r="H582" s="16"/>
    </row>
    <row r="583" spans="1:8">
      <c r="A583" s="33"/>
      <c r="B583" s="33"/>
      <c r="C583" s="33"/>
      <c r="D583" s="33"/>
      <c r="E583" s="33"/>
      <c r="F583" s="33"/>
      <c r="G583" s="33"/>
      <c r="H583" s="33"/>
    </row>
    <row r="584" spans="1:8">
      <c r="A584" s="60" t="s">
        <v>135</v>
      </c>
      <c r="B584" s="60"/>
      <c r="C584" s="60"/>
      <c r="D584" s="60"/>
      <c r="E584" s="60"/>
      <c r="F584" s="60"/>
      <c r="G584" s="60"/>
      <c r="H584" s="60"/>
    </row>
    <row r="585" spans="1:8">
      <c r="A585" s="70" t="s">
        <v>1</v>
      </c>
      <c r="B585" s="46" t="s">
        <v>2</v>
      </c>
      <c r="C585" s="70" t="s">
        <v>40</v>
      </c>
      <c r="D585" s="70" t="s">
        <v>41</v>
      </c>
      <c r="E585" s="70" t="s">
        <v>5</v>
      </c>
      <c r="F585" s="70"/>
      <c r="G585" s="70"/>
      <c r="H585" s="70" t="s">
        <v>8</v>
      </c>
    </row>
    <row r="586" spans="1:8">
      <c r="A586" s="70"/>
      <c r="B586" s="47"/>
      <c r="C586" s="46"/>
      <c r="D586" s="46"/>
      <c r="E586" s="23" t="s">
        <v>29</v>
      </c>
      <c r="F586" s="23" t="s">
        <v>30</v>
      </c>
      <c r="G586" s="23" t="s">
        <v>31</v>
      </c>
      <c r="H586" s="46"/>
    </row>
    <row r="587" spans="1:8" ht="30">
      <c r="A587" s="70" t="s">
        <v>6</v>
      </c>
      <c r="B587" s="4">
        <v>49</v>
      </c>
      <c r="C587" s="4" t="s">
        <v>195</v>
      </c>
      <c r="D587" s="4">
        <v>150</v>
      </c>
      <c r="E587" s="28">
        <v>5.27</v>
      </c>
      <c r="F587" s="28">
        <v>5.82</v>
      </c>
      <c r="G587" s="28">
        <v>21.31</v>
      </c>
      <c r="H587" s="28">
        <v>156.75</v>
      </c>
    </row>
    <row r="588" spans="1:8">
      <c r="A588" s="70"/>
      <c r="B588" s="4">
        <v>50</v>
      </c>
      <c r="C588" s="4" t="s">
        <v>161</v>
      </c>
      <c r="D588" s="38" t="s">
        <v>235</v>
      </c>
      <c r="E588" s="34">
        <v>2.2999999999999998</v>
      </c>
      <c r="F588" s="34">
        <v>0.28000000000000003</v>
      </c>
      <c r="G588" s="34">
        <v>23.72</v>
      </c>
      <c r="H588" s="34">
        <v>119.53</v>
      </c>
    </row>
    <row r="589" spans="1:8">
      <c r="A589" s="70"/>
      <c r="B589" s="4">
        <v>16</v>
      </c>
      <c r="C589" s="4" t="s">
        <v>32</v>
      </c>
      <c r="D589" s="4">
        <v>150</v>
      </c>
      <c r="E589" s="28">
        <v>2</v>
      </c>
      <c r="F589" s="28">
        <v>2.87</v>
      </c>
      <c r="G589" s="28">
        <v>13.07</v>
      </c>
      <c r="H589" s="28">
        <v>86.11</v>
      </c>
    </row>
    <row r="590" spans="1:8">
      <c r="A590" s="60" t="s">
        <v>9</v>
      </c>
      <c r="B590" s="60"/>
      <c r="C590" s="60"/>
      <c r="D590" s="60"/>
      <c r="E590" s="9">
        <f>E587+E588+E589</f>
        <v>9.57</v>
      </c>
      <c r="F590" s="9">
        <f t="shared" ref="F590:H590" si="55">F587+F588+F589</f>
        <v>8.9700000000000006</v>
      </c>
      <c r="G590" s="9">
        <f t="shared" si="55"/>
        <v>58.1</v>
      </c>
      <c r="H590" s="9">
        <f t="shared" si="55"/>
        <v>362.39</v>
      </c>
    </row>
    <row r="591" spans="1:8">
      <c r="A591" s="70" t="s">
        <v>10</v>
      </c>
      <c r="B591" s="4" t="s">
        <v>18</v>
      </c>
      <c r="C591" s="4" t="s">
        <v>67</v>
      </c>
      <c r="D591" s="4">
        <v>250</v>
      </c>
      <c r="E591" s="4">
        <v>0</v>
      </c>
      <c r="F591" s="4">
        <v>0</v>
      </c>
      <c r="G591" s="4">
        <v>0</v>
      </c>
      <c r="H591" s="4">
        <v>0</v>
      </c>
    </row>
    <row r="592" spans="1:8">
      <c r="A592" s="70"/>
      <c r="B592" s="4">
        <v>17</v>
      </c>
      <c r="C592" s="4" t="s">
        <v>153</v>
      </c>
      <c r="D592" s="4">
        <v>150</v>
      </c>
      <c r="E592" s="4">
        <v>4.3499999999999996</v>
      </c>
      <c r="F592" s="4">
        <v>4.8</v>
      </c>
      <c r="G592" s="4">
        <v>6</v>
      </c>
      <c r="H592" s="4">
        <v>88.5</v>
      </c>
    </row>
    <row r="593" spans="1:8">
      <c r="A593" s="60" t="s">
        <v>12</v>
      </c>
      <c r="B593" s="60"/>
      <c r="C593" s="60"/>
      <c r="D593" s="60"/>
      <c r="E593" s="9">
        <v>4.3499999999999996</v>
      </c>
      <c r="F593" s="9">
        <v>4.8</v>
      </c>
      <c r="G593" s="9">
        <v>6</v>
      </c>
      <c r="H593" s="9">
        <v>88.5</v>
      </c>
    </row>
    <row r="594" spans="1:8">
      <c r="A594" s="4" t="s">
        <v>13</v>
      </c>
      <c r="B594" s="4">
        <v>108</v>
      </c>
      <c r="C594" s="4" t="s">
        <v>136</v>
      </c>
      <c r="D594" s="4">
        <v>35</v>
      </c>
      <c r="E594" s="4">
        <v>0.85</v>
      </c>
      <c r="F594" s="4">
        <v>1.79</v>
      </c>
      <c r="G594" s="4">
        <v>2.5</v>
      </c>
      <c r="H594" s="4">
        <v>29.17</v>
      </c>
    </row>
    <row r="595" spans="1:8">
      <c r="A595" s="4"/>
      <c r="B595" s="4">
        <v>109</v>
      </c>
      <c r="C595" s="4" t="s">
        <v>178</v>
      </c>
      <c r="D595" s="23" t="s">
        <v>184</v>
      </c>
      <c r="E595" s="37">
        <v>2.02</v>
      </c>
      <c r="F595" s="37">
        <v>2.69</v>
      </c>
      <c r="G595" s="37">
        <v>6.61</v>
      </c>
      <c r="H595" s="37">
        <v>66.069999999999993</v>
      </c>
    </row>
    <row r="596" spans="1:8">
      <c r="A596" s="4"/>
      <c r="B596" s="4">
        <v>61</v>
      </c>
      <c r="C596" s="4" t="s">
        <v>206</v>
      </c>
      <c r="D596" s="4">
        <v>90</v>
      </c>
      <c r="E596" s="4">
        <v>11</v>
      </c>
      <c r="F596" s="4">
        <v>2.4500000000000002</v>
      </c>
      <c r="G596" s="4">
        <v>10</v>
      </c>
      <c r="H596" s="4">
        <v>172</v>
      </c>
    </row>
    <row r="597" spans="1:8">
      <c r="A597" s="4"/>
      <c r="B597" s="4">
        <v>38</v>
      </c>
      <c r="C597" s="4" t="s">
        <v>73</v>
      </c>
      <c r="D597" s="4">
        <v>120</v>
      </c>
      <c r="E597" s="28">
        <v>3</v>
      </c>
      <c r="F597" s="28">
        <v>2.4</v>
      </c>
      <c r="G597" s="28">
        <v>18.600000000000001</v>
      </c>
      <c r="H597" s="28">
        <v>106.1</v>
      </c>
    </row>
    <row r="598" spans="1:8">
      <c r="A598" s="4"/>
      <c r="B598" s="4">
        <v>23</v>
      </c>
      <c r="C598" s="4" t="s">
        <v>17</v>
      </c>
      <c r="D598" s="13">
        <v>150</v>
      </c>
      <c r="E598" s="34">
        <v>0.33</v>
      </c>
      <c r="F598" s="34">
        <v>0</v>
      </c>
      <c r="G598" s="34">
        <v>15.67</v>
      </c>
      <c r="H598" s="34">
        <v>66</v>
      </c>
    </row>
    <row r="599" spans="1:8">
      <c r="A599" s="4"/>
      <c r="B599" s="4" t="s">
        <v>18</v>
      </c>
      <c r="C599" s="4" t="s">
        <v>20</v>
      </c>
      <c r="D599" s="4">
        <v>25</v>
      </c>
      <c r="E599" s="4">
        <v>1.1200000000000001</v>
      </c>
      <c r="F599" s="4">
        <v>0.22</v>
      </c>
      <c r="G599" s="4">
        <v>7.5</v>
      </c>
      <c r="H599" s="4">
        <v>32.799999999999997</v>
      </c>
    </row>
    <row r="600" spans="1:8">
      <c r="A600" s="4"/>
      <c r="B600" s="4" t="s">
        <v>18</v>
      </c>
      <c r="C600" s="4" t="s">
        <v>19</v>
      </c>
      <c r="D600" s="4">
        <v>25</v>
      </c>
      <c r="E600" s="4">
        <v>1.4</v>
      </c>
      <c r="F600" s="4">
        <v>0.2</v>
      </c>
      <c r="G600" s="4">
        <v>12.15</v>
      </c>
      <c r="H600" s="4">
        <v>54.5</v>
      </c>
    </row>
    <row r="601" spans="1:8">
      <c r="A601" s="60" t="s">
        <v>21</v>
      </c>
      <c r="B601" s="60"/>
      <c r="C601" s="60"/>
      <c r="D601" s="60"/>
      <c r="E601" s="9">
        <f>E594+E595+E596+E597+E598+E599+E600</f>
        <v>19.72</v>
      </c>
      <c r="F601" s="9">
        <f t="shared" ref="F601:H601" si="56">F594+F595+F596+F597+F598+F599+F600</f>
        <v>9.75</v>
      </c>
      <c r="G601" s="9">
        <f t="shared" si="56"/>
        <v>73.03</v>
      </c>
      <c r="H601" s="9">
        <f t="shared" si="56"/>
        <v>526.6400000000001</v>
      </c>
    </row>
    <row r="602" spans="1:8" ht="30">
      <c r="A602" s="4" t="s">
        <v>22</v>
      </c>
      <c r="B602" s="4">
        <v>110</v>
      </c>
      <c r="C602" s="4" t="s">
        <v>137</v>
      </c>
      <c r="D602" s="4" t="s">
        <v>187</v>
      </c>
      <c r="E602" s="28">
        <v>7.5</v>
      </c>
      <c r="F602" s="28">
        <v>8.6300000000000008</v>
      </c>
      <c r="G602" s="28">
        <v>1.82</v>
      </c>
      <c r="H602" s="28">
        <v>114.95</v>
      </c>
    </row>
    <row r="603" spans="1:8">
      <c r="A603" s="4"/>
      <c r="B603" s="4">
        <v>111</v>
      </c>
      <c r="C603" s="4" t="s">
        <v>139</v>
      </c>
      <c r="D603" s="4">
        <v>130</v>
      </c>
      <c r="E603" s="4">
        <v>2.5</v>
      </c>
      <c r="F603" s="4">
        <v>5.76</v>
      </c>
      <c r="G603" s="4">
        <v>17.46</v>
      </c>
      <c r="H603" s="4">
        <v>140.37</v>
      </c>
    </row>
    <row r="604" spans="1:8">
      <c r="A604" s="4"/>
      <c r="B604" s="4">
        <v>55</v>
      </c>
      <c r="C604" s="4" t="s">
        <v>38</v>
      </c>
      <c r="D604" s="41">
        <v>180</v>
      </c>
      <c r="E604" s="41">
        <v>0</v>
      </c>
      <c r="F604" s="41">
        <v>0</v>
      </c>
      <c r="G604" s="41">
        <v>8.98</v>
      </c>
      <c r="H604" s="41">
        <v>36</v>
      </c>
    </row>
    <row r="605" spans="1:8">
      <c r="A605" s="4"/>
      <c r="B605" s="4" t="s">
        <v>18</v>
      </c>
      <c r="C605" s="4" t="s">
        <v>20</v>
      </c>
      <c r="D605" s="4">
        <v>25</v>
      </c>
      <c r="E605" s="4">
        <v>1.1200000000000001</v>
      </c>
      <c r="F605" s="4">
        <v>0.22</v>
      </c>
      <c r="G605" s="4">
        <v>7.5</v>
      </c>
      <c r="H605" s="4">
        <v>32.799999999999997</v>
      </c>
    </row>
    <row r="606" spans="1:8">
      <c r="A606" s="4"/>
      <c r="B606" s="4" t="s">
        <v>18</v>
      </c>
      <c r="C606" s="4" t="s">
        <v>19</v>
      </c>
      <c r="D606" s="4">
        <v>25</v>
      </c>
      <c r="E606" s="4">
        <v>1.4</v>
      </c>
      <c r="F606" s="4">
        <v>0.2</v>
      </c>
      <c r="G606" s="4">
        <v>12.15</v>
      </c>
      <c r="H606" s="4">
        <v>54.5</v>
      </c>
    </row>
    <row r="607" spans="1:8">
      <c r="A607" s="4"/>
      <c r="B607" s="4">
        <v>13</v>
      </c>
      <c r="C607" s="4" t="s">
        <v>151</v>
      </c>
      <c r="D607" s="4">
        <v>95</v>
      </c>
      <c r="E607" s="4">
        <v>1.36</v>
      </c>
      <c r="F607" s="4">
        <v>0.46</v>
      </c>
      <c r="G607" s="4">
        <v>18.899999999999999</v>
      </c>
      <c r="H607" s="4">
        <v>86.4</v>
      </c>
    </row>
    <row r="608" spans="1:8">
      <c r="A608" s="60" t="s">
        <v>26</v>
      </c>
      <c r="B608" s="60"/>
      <c r="C608" s="60"/>
      <c r="D608" s="60"/>
      <c r="E608" s="9">
        <f>E602+E603+E604+E605+E606+E607</f>
        <v>13.88</v>
      </c>
      <c r="F608" s="9">
        <f t="shared" ref="F608:H608" si="57">F602+F603+F604+F605+F606+F607</f>
        <v>15.270000000000001</v>
      </c>
      <c r="G608" s="9">
        <f t="shared" si="57"/>
        <v>66.81</v>
      </c>
      <c r="H608" s="9">
        <f t="shared" si="57"/>
        <v>465.02</v>
      </c>
    </row>
    <row r="609" spans="1:8">
      <c r="A609" s="60" t="s">
        <v>140</v>
      </c>
      <c r="B609" s="60"/>
      <c r="C609" s="60"/>
      <c r="D609" s="60"/>
      <c r="E609" s="9">
        <f>E590+E593+E601+E608</f>
        <v>47.52</v>
      </c>
      <c r="F609" s="9">
        <f t="shared" ref="F609:H609" si="58">F590+F593+F601+F608</f>
        <v>38.79</v>
      </c>
      <c r="G609" s="9">
        <f t="shared" si="58"/>
        <v>203.94</v>
      </c>
      <c r="H609" s="9">
        <f t="shared" si="58"/>
        <v>1442.5500000000002</v>
      </c>
    </row>
  </sheetData>
  <autoFilter ref="B1:B609"/>
  <mergeCells count="314">
    <mergeCell ref="A281:A283"/>
    <mergeCell ref="A284:D284"/>
    <mergeCell ref="A287:D287"/>
    <mergeCell ref="A288:A294"/>
    <mergeCell ref="A295:D295"/>
    <mergeCell ref="A296:A300"/>
    <mergeCell ref="A278:H278"/>
    <mergeCell ref="A279:A280"/>
    <mergeCell ref="B279:B280"/>
    <mergeCell ref="C279:C280"/>
    <mergeCell ref="D279:D280"/>
    <mergeCell ref="E279:G279"/>
    <mergeCell ref="H279:H280"/>
    <mergeCell ref="A312:A314"/>
    <mergeCell ref="A315:D315"/>
    <mergeCell ref="A316:A317"/>
    <mergeCell ref="A318:D318"/>
    <mergeCell ref="A319:A325"/>
    <mergeCell ref="A326:D326"/>
    <mergeCell ref="A301:D301"/>
    <mergeCell ref="A302:D302"/>
    <mergeCell ref="A309:H309"/>
    <mergeCell ref="A310:A311"/>
    <mergeCell ref="B310:B311"/>
    <mergeCell ref="C310:C311"/>
    <mergeCell ref="D310:D311"/>
    <mergeCell ref="E310:G310"/>
    <mergeCell ref="H310:H311"/>
    <mergeCell ref="A343:A346"/>
    <mergeCell ref="A347:D347"/>
    <mergeCell ref="A348:A349"/>
    <mergeCell ref="A350:D350"/>
    <mergeCell ref="A351:A358"/>
    <mergeCell ref="A359:D359"/>
    <mergeCell ref="A331:D331"/>
    <mergeCell ref="A332:D332"/>
    <mergeCell ref="A340:H340"/>
    <mergeCell ref="A341:A342"/>
    <mergeCell ref="B341:B342"/>
    <mergeCell ref="C341:C342"/>
    <mergeCell ref="D341:D342"/>
    <mergeCell ref="E341:G341"/>
    <mergeCell ref="H341:H342"/>
    <mergeCell ref="A375:A377"/>
    <mergeCell ref="A378:D378"/>
    <mergeCell ref="A379:A380"/>
    <mergeCell ref="A381:D381"/>
    <mergeCell ref="A382:A387"/>
    <mergeCell ref="A388:D388"/>
    <mergeCell ref="A360:A365"/>
    <mergeCell ref="A366:D366"/>
    <mergeCell ref="A367:D367"/>
    <mergeCell ref="A372:H372"/>
    <mergeCell ref="A373:A374"/>
    <mergeCell ref="B373:B374"/>
    <mergeCell ref="C373:C374"/>
    <mergeCell ref="D373:D374"/>
    <mergeCell ref="E373:G373"/>
    <mergeCell ref="H373:H374"/>
    <mergeCell ref="A406:A408"/>
    <mergeCell ref="A409:D409"/>
    <mergeCell ref="A410:A411"/>
    <mergeCell ref="A412:D412"/>
    <mergeCell ref="A413:A418"/>
    <mergeCell ref="A419:D419"/>
    <mergeCell ref="A389:A392"/>
    <mergeCell ref="A393:D393"/>
    <mergeCell ref="A394:D394"/>
    <mergeCell ref="A403:H403"/>
    <mergeCell ref="A404:A405"/>
    <mergeCell ref="B404:B405"/>
    <mergeCell ref="C404:C405"/>
    <mergeCell ref="D404:D405"/>
    <mergeCell ref="E404:G404"/>
    <mergeCell ref="H404:H405"/>
    <mergeCell ref="A436:A439"/>
    <mergeCell ref="A440:D440"/>
    <mergeCell ref="A441:A442"/>
    <mergeCell ref="A443:D443"/>
    <mergeCell ref="A444:A450"/>
    <mergeCell ref="A451:D451"/>
    <mergeCell ref="A420:A423"/>
    <mergeCell ref="A424:D424"/>
    <mergeCell ref="A425:D425"/>
    <mergeCell ref="A433:H433"/>
    <mergeCell ref="A434:A435"/>
    <mergeCell ref="B434:B435"/>
    <mergeCell ref="C434:C435"/>
    <mergeCell ref="D434:D435"/>
    <mergeCell ref="E434:G434"/>
    <mergeCell ref="H434:H435"/>
    <mergeCell ref="A469:A471"/>
    <mergeCell ref="A472:D472"/>
    <mergeCell ref="A473:A474"/>
    <mergeCell ref="A475:D475"/>
    <mergeCell ref="A476:A482"/>
    <mergeCell ref="A483:D483"/>
    <mergeCell ref="A452:A455"/>
    <mergeCell ref="A456:D456"/>
    <mergeCell ref="A457:D457"/>
    <mergeCell ref="A466:H466"/>
    <mergeCell ref="A467:A468"/>
    <mergeCell ref="B467:B468"/>
    <mergeCell ref="C467:C468"/>
    <mergeCell ref="D467:D468"/>
    <mergeCell ref="E467:G467"/>
    <mergeCell ref="H467:H468"/>
    <mergeCell ref="A497:A499"/>
    <mergeCell ref="A500:D500"/>
    <mergeCell ref="A501:A502"/>
    <mergeCell ref="A503:D503"/>
    <mergeCell ref="A504:A509"/>
    <mergeCell ref="A510:D510"/>
    <mergeCell ref="A484:A487"/>
    <mergeCell ref="A488:D488"/>
    <mergeCell ref="A489:D489"/>
    <mergeCell ref="A494:H494"/>
    <mergeCell ref="A495:A496"/>
    <mergeCell ref="B495:B496"/>
    <mergeCell ref="C495:C496"/>
    <mergeCell ref="D495:D496"/>
    <mergeCell ref="E495:G495"/>
    <mergeCell ref="H495:H496"/>
    <mergeCell ref="A527:A530"/>
    <mergeCell ref="A531:D531"/>
    <mergeCell ref="A532:A533"/>
    <mergeCell ref="A534:D534"/>
    <mergeCell ref="A535:A541"/>
    <mergeCell ref="A542:D542"/>
    <mergeCell ref="A511:A515"/>
    <mergeCell ref="A516:D516"/>
    <mergeCell ref="A517:D517"/>
    <mergeCell ref="A524:H524"/>
    <mergeCell ref="A525:A526"/>
    <mergeCell ref="B525:B526"/>
    <mergeCell ref="C525:C526"/>
    <mergeCell ref="D525:D526"/>
    <mergeCell ref="E525:G525"/>
    <mergeCell ref="H525:H526"/>
    <mergeCell ref="A558:A560"/>
    <mergeCell ref="A561:D561"/>
    <mergeCell ref="A562:A563"/>
    <mergeCell ref="A564:D564"/>
    <mergeCell ref="A565:A571"/>
    <mergeCell ref="A572:D572"/>
    <mergeCell ref="A547:D547"/>
    <mergeCell ref="A548:D548"/>
    <mergeCell ref="A555:H555"/>
    <mergeCell ref="A556:A557"/>
    <mergeCell ref="B556:B557"/>
    <mergeCell ref="C556:C557"/>
    <mergeCell ref="D556:D557"/>
    <mergeCell ref="E556:G556"/>
    <mergeCell ref="H556:H557"/>
    <mergeCell ref="A609:D609"/>
    <mergeCell ref="A587:A589"/>
    <mergeCell ref="A590:D590"/>
    <mergeCell ref="A591:A592"/>
    <mergeCell ref="A593:D593"/>
    <mergeCell ref="A601:D601"/>
    <mergeCell ref="A608:D608"/>
    <mergeCell ref="A573:A577"/>
    <mergeCell ref="A578:D578"/>
    <mergeCell ref="A579:D579"/>
    <mergeCell ref="A584:H584"/>
    <mergeCell ref="A585:A586"/>
    <mergeCell ref="B585:B586"/>
    <mergeCell ref="C585:C586"/>
    <mergeCell ref="D585:D586"/>
    <mergeCell ref="E585:G585"/>
    <mergeCell ref="H585:H586"/>
    <mergeCell ref="A2:H2"/>
    <mergeCell ref="A3:A4"/>
    <mergeCell ref="B3:B4"/>
    <mergeCell ref="C3:C4"/>
    <mergeCell ref="D3:D4"/>
    <mergeCell ref="E3:G3"/>
    <mergeCell ref="H3:H4"/>
    <mergeCell ref="A5:A8"/>
    <mergeCell ref="A9:D9"/>
    <mergeCell ref="A10:A11"/>
    <mergeCell ref="A12:D12"/>
    <mergeCell ref="A13:A18"/>
    <mergeCell ref="A19:D19"/>
    <mergeCell ref="A20:A25"/>
    <mergeCell ref="A26:D26"/>
    <mergeCell ref="A27:D27"/>
    <mergeCell ref="A32:H32"/>
    <mergeCell ref="A33:A34"/>
    <mergeCell ref="B33:B34"/>
    <mergeCell ref="C33:C34"/>
    <mergeCell ref="D33:D34"/>
    <mergeCell ref="E33:G33"/>
    <mergeCell ref="H33:H34"/>
    <mergeCell ref="A35:A37"/>
    <mergeCell ref="A38:D38"/>
    <mergeCell ref="A39:A40"/>
    <mergeCell ref="A41:D41"/>
    <mergeCell ref="A42:A48"/>
    <mergeCell ref="A49:D49"/>
    <mergeCell ref="A50:A54"/>
    <mergeCell ref="A55:D55"/>
    <mergeCell ref="A56:D56"/>
    <mergeCell ref="A62:H62"/>
    <mergeCell ref="A63:A64"/>
    <mergeCell ref="B63:B64"/>
    <mergeCell ref="C63:C64"/>
    <mergeCell ref="D63:D64"/>
    <mergeCell ref="E63:G63"/>
    <mergeCell ref="H63:H64"/>
    <mergeCell ref="A65:A68"/>
    <mergeCell ref="A69:D69"/>
    <mergeCell ref="A70:A71"/>
    <mergeCell ref="A72:D72"/>
    <mergeCell ref="A73:A79"/>
    <mergeCell ref="A80:D80"/>
    <mergeCell ref="A81:A84"/>
    <mergeCell ref="A85:D85"/>
    <mergeCell ref="A86:D86"/>
    <mergeCell ref="A93:H93"/>
    <mergeCell ref="A94:A95"/>
    <mergeCell ref="B94:B95"/>
    <mergeCell ref="C94:C95"/>
    <mergeCell ref="D94:D95"/>
    <mergeCell ref="E94:G94"/>
    <mergeCell ref="H94:H95"/>
    <mergeCell ref="A96:A98"/>
    <mergeCell ref="A99:D99"/>
    <mergeCell ref="A100:A101"/>
    <mergeCell ref="A102:D102"/>
    <mergeCell ref="A103:A109"/>
    <mergeCell ref="A110:D110"/>
    <mergeCell ref="A111:A114"/>
    <mergeCell ref="A115:D115"/>
    <mergeCell ref="A116:D116"/>
    <mergeCell ref="A126:H126"/>
    <mergeCell ref="A127:A128"/>
    <mergeCell ref="B127:B128"/>
    <mergeCell ref="C127:C128"/>
    <mergeCell ref="D127:D128"/>
    <mergeCell ref="E127:G127"/>
    <mergeCell ref="H127:H128"/>
    <mergeCell ref="A132:D132"/>
    <mergeCell ref="A133:A134"/>
    <mergeCell ref="A135:D135"/>
    <mergeCell ref="A136:A142"/>
    <mergeCell ref="A143:D143"/>
    <mergeCell ref="A144:A149"/>
    <mergeCell ref="A150:D150"/>
    <mergeCell ref="A151:D151"/>
    <mergeCell ref="A157:H157"/>
    <mergeCell ref="A158:A159"/>
    <mergeCell ref="B158:B159"/>
    <mergeCell ref="C158:C159"/>
    <mergeCell ref="D158:D159"/>
    <mergeCell ref="E158:G158"/>
    <mergeCell ref="H158:H159"/>
    <mergeCell ref="A160:A163"/>
    <mergeCell ref="A164:D164"/>
    <mergeCell ref="A165:A166"/>
    <mergeCell ref="A167:D167"/>
    <mergeCell ref="A168:A173"/>
    <mergeCell ref="A174:D174"/>
    <mergeCell ref="A175:A179"/>
    <mergeCell ref="A180:D180"/>
    <mergeCell ref="A181:D181"/>
    <mergeCell ref="A187:H187"/>
    <mergeCell ref="A188:A189"/>
    <mergeCell ref="B188:B189"/>
    <mergeCell ref="C188:C189"/>
    <mergeCell ref="D188:D189"/>
    <mergeCell ref="E188:G188"/>
    <mergeCell ref="H188:H189"/>
    <mergeCell ref="A190:A192"/>
    <mergeCell ref="A193:D193"/>
    <mergeCell ref="A194:A195"/>
    <mergeCell ref="A196:D196"/>
    <mergeCell ref="A197:A203"/>
    <mergeCell ref="A204:D204"/>
    <mergeCell ref="A205:A209"/>
    <mergeCell ref="A210:D210"/>
    <mergeCell ref="A211:D211"/>
    <mergeCell ref="A218:H218"/>
    <mergeCell ref="A219:A220"/>
    <mergeCell ref="B219:B220"/>
    <mergeCell ref="C219:C220"/>
    <mergeCell ref="D219:D220"/>
    <mergeCell ref="E219:G219"/>
    <mergeCell ref="H219:H220"/>
    <mergeCell ref="A221:A223"/>
    <mergeCell ref="A224:D224"/>
    <mergeCell ref="A225:A226"/>
    <mergeCell ref="A227:D227"/>
    <mergeCell ref="A228:A233"/>
    <mergeCell ref="A234:D234"/>
    <mergeCell ref="A235:A238"/>
    <mergeCell ref="A240:D240"/>
    <mergeCell ref="A241:D241"/>
    <mergeCell ref="A256:A257"/>
    <mergeCell ref="A258:D258"/>
    <mergeCell ref="A259:A264"/>
    <mergeCell ref="A265:D265"/>
    <mergeCell ref="A266:A269"/>
    <mergeCell ref="A270:D270"/>
    <mergeCell ref="A271:D271"/>
    <mergeCell ref="A248:H248"/>
    <mergeCell ref="A249:A250"/>
    <mergeCell ref="B249:B250"/>
    <mergeCell ref="C249:C250"/>
    <mergeCell ref="D249:D250"/>
    <mergeCell ref="E249:G249"/>
    <mergeCell ref="H249:H250"/>
    <mergeCell ref="A251:A254"/>
    <mergeCell ref="A255:D25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M16" sqref="M16"/>
    </sheetView>
  </sheetViews>
  <sheetFormatPr defaultRowHeight="15"/>
  <cols>
    <col min="1" max="1" width="17.140625" customWidth="1"/>
    <col min="2" max="2" width="8" customWidth="1"/>
    <col min="3" max="3" width="35.5703125" customWidth="1"/>
    <col min="8" max="8" width="12.42578125" customWidth="1"/>
  </cols>
  <sheetData>
    <row r="2" spans="1:8">
      <c r="A2" s="72" t="s">
        <v>130</v>
      </c>
      <c r="B2" s="73"/>
      <c r="C2" s="73"/>
      <c r="D2" s="73"/>
      <c r="E2" s="73"/>
      <c r="F2" s="73"/>
      <c r="G2" s="73"/>
      <c r="H2" s="74"/>
    </row>
    <row r="3" spans="1:8" ht="27" customHeight="1">
      <c r="A3" s="75" t="s">
        <v>1</v>
      </c>
      <c r="B3" s="75" t="s">
        <v>2</v>
      </c>
      <c r="C3" s="75" t="s">
        <v>40</v>
      </c>
      <c r="D3" s="75" t="s">
        <v>41</v>
      </c>
      <c r="E3" s="72" t="s">
        <v>5</v>
      </c>
      <c r="F3" s="73"/>
      <c r="G3" s="74"/>
      <c r="H3" s="7" t="s">
        <v>8</v>
      </c>
    </row>
    <row r="4" spans="1:8" ht="30" customHeight="1">
      <c r="A4" s="76"/>
      <c r="B4" s="76"/>
      <c r="C4" s="76"/>
      <c r="D4" s="76"/>
      <c r="E4" s="7" t="s">
        <v>29</v>
      </c>
      <c r="F4" s="7" t="s">
        <v>30</v>
      </c>
      <c r="G4" s="7" t="s">
        <v>31</v>
      </c>
      <c r="H4" s="7"/>
    </row>
    <row r="5" spans="1:8" ht="30" customHeight="1">
      <c r="A5" s="75" t="s">
        <v>6</v>
      </c>
      <c r="B5" s="7">
        <v>56</v>
      </c>
      <c r="C5" s="7" t="s">
        <v>212</v>
      </c>
      <c r="D5" s="7">
        <v>200</v>
      </c>
      <c r="E5" s="7">
        <v>4.67</v>
      </c>
      <c r="F5" s="7">
        <v>5.36</v>
      </c>
      <c r="G5" s="7">
        <v>19.46</v>
      </c>
      <c r="H5" s="7">
        <v>143.5</v>
      </c>
    </row>
    <row r="6" spans="1:8" ht="23.25" customHeight="1">
      <c r="A6" s="77"/>
      <c r="B6" s="7">
        <v>2</v>
      </c>
      <c r="C6" s="7" t="s">
        <v>7</v>
      </c>
      <c r="D6" s="7" t="s">
        <v>236</v>
      </c>
      <c r="E6" s="7">
        <v>4.5</v>
      </c>
      <c r="F6" s="7">
        <v>6.92</v>
      </c>
      <c r="G6" s="7">
        <v>24.66</v>
      </c>
      <c r="H6" s="7">
        <v>178.92</v>
      </c>
    </row>
    <row r="7" spans="1:8" ht="21.75" customHeight="1">
      <c r="A7" s="76"/>
      <c r="B7" s="7">
        <v>3</v>
      </c>
      <c r="C7" s="7" t="s">
        <v>131</v>
      </c>
      <c r="D7" s="7">
        <v>150</v>
      </c>
      <c r="E7" s="7">
        <v>2.5</v>
      </c>
      <c r="F7" s="7">
        <v>3.5</v>
      </c>
      <c r="G7" s="7">
        <v>17.010000000000002</v>
      </c>
      <c r="H7" s="7">
        <v>109.54</v>
      </c>
    </row>
    <row r="8" spans="1:8">
      <c r="A8" s="78" t="s">
        <v>9</v>
      </c>
      <c r="B8" s="79"/>
      <c r="C8" s="79"/>
      <c r="D8" s="80"/>
      <c r="E8" s="40">
        <v>11.67</v>
      </c>
      <c r="F8" s="40">
        <v>15.780000000000001</v>
      </c>
      <c r="G8" s="40">
        <v>61.13000000000001</v>
      </c>
      <c r="H8" s="40">
        <v>431.96</v>
      </c>
    </row>
    <row r="9" spans="1:8">
      <c r="A9" s="75" t="s">
        <v>10</v>
      </c>
      <c r="B9" s="7" t="s">
        <v>18</v>
      </c>
      <c r="C9" s="7" t="s">
        <v>67</v>
      </c>
      <c r="D9" s="7">
        <v>250</v>
      </c>
      <c r="E9" s="7">
        <v>0</v>
      </c>
      <c r="F9" s="7">
        <v>0</v>
      </c>
      <c r="G9" s="7">
        <v>0</v>
      </c>
      <c r="H9" s="7">
        <v>0</v>
      </c>
    </row>
    <row r="10" spans="1:8">
      <c r="A10" s="76"/>
      <c r="B10" s="7" t="s">
        <v>18</v>
      </c>
      <c r="C10" s="7" t="s">
        <v>48</v>
      </c>
      <c r="D10" s="7">
        <v>150</v>
      </c>
      <c r="E10" s="7">
        <v>0</v>
      </c>
      <c r="F10" s="7">
        <v>0</v>
      </c>
      <c r="G10" s="7">
        <v>15</v>
      </c>
      <c r="H10" s="7">
        <v>60</v>
      </c>
    </row>
    <row r="11" spans="1:8" ht="14.25" customHeight="1">
      <c r="A11" s="78" t="s">
        <v>12</v>
      </c>
      <c r="B11" s="79"/>
      <c r="C11" s="79"/>
      <c r="D11" s="80"/>
      <c r="E11" s="40">
        <v>0</v>
      </c>
      <c r="F11" s="40">
        <v>0</v>
      </c>
      <c r="G11" s="40">
        <v>15</v>
      </c>
      <c r="H11" s="40">
        <v>60</v>
      </c>
    </row>
    <row r="12" spans="1:8">
      <c r="A12" s="75" t="s">
        <v>13</v>
      </c>
      <c r="B12" s="7">
        <v>79</v>
      </c>
      <c r="C12" s="7" t="s">
        <v>121</v>
      </c>
      <c r="D12" s="7">
        <v>55</v>
      </c>
      <c r="E12" s="7">
        <v>0.6</v>
      </c>
      <c r="F12" s="7">
        <v>1.1000000000000001</v>
      </c>
      <c r="G12" s="7">
        <v>4</v>
      </c>
      <c r="H12" s="7">
        <v>28.1</v>
      </c>
    </row>
    <row r="13" spans="1:8" ht="26.25" customHeight="1">
      <c r="A13" s="77"/>
      <c r="B13" s="7">
        <v>60</v>
      </c>
      <c r="C13" s="7" t="s">
        <v>75</v>
      </c>
      <c r="D13" s="7" t="s">
        <v>184</v>
      </c>
      <c r="E13" s="7">
        <v>1.96</v>
      </c>
      <c r="F13" s="7">
        <v>2.4500000000000002</v>
      </c>
      <c r="G13" s="7">
        <v>10.050000000000001</v>
      </c>
      <c r="H13" s="7">
        <v>66.069999999999993</v>
      </c>
    </row>
    <row r="14" spans="1:8" ht="18" customHeight="1">
      <c r="A14" s="77"/>
      <c r="B14" s="7">
        <v>20</v>
      </c>
      <c r="C14" s="7" t="s">
        <v>132</v>
      </c>
      <c r="D14" s="7" t="s">
        <v>188</v>
      </c>
      <c r="E14" s="7">
        <v>9.5</v>
      </c>
      <c r="F14" s="7">
        <v>7.9</v>
      </c>
      <c r="G14" s="7">
        <v>9.6999999999999993</v>
      </c>
      <c r="H14" s="7">
        <v>147</v>
      </c>
    </row>
    <row r="15" spans="1:8" ht="18" customHeight="1">
      <c r="A15" s="77"/>
      <c r="B15" s="7">
        <v>106</v>
      </c>
      <c r="C15" s="7" t="s">
        <v>57</v>
      </c>
      <c r="D15" s="7">
        <v>120</v>
      </c>
      <c r="E15" s="7">
        <v>3.61</v>
      </c>
      <c r="F15" s="7">
        <v>4.68</v>
      </c>
      <c r="G15" s="7">
        <v>20.32</v>
      </c>
      <c r="H15" s="7">
        <v>139</v>
      </c>
    </row>
    <row r="16" spans="1:8" ht="21" customHeight="1">
      <c r="A16" s="77"/>
      <c r="B16" s="7">
        <v>31</v>
      </c>
      <c r="C16" s="7" t="s">
        <v>55</v>
      </c>
      <c r="D16" s="7">
        <v>150</v>
      </c>
      <c r="E16" s="7">
        <v>0.2</v>
      </c>
      <c r="F16" s="7">
        <v>0</v>
      </c>
      <c r="G16" s="7">
        <v>32.299999999999997</v>
      </c>
      <c r="H16" s="7">
        <v>125.3</v>
      </c>
    </row>
    <row r="17" spans="1:8" ht="15.75" customHeight="1">
      <c r="A17" s="77"/>
      <c r="B17" s="7" t="s">
        <v>18</v>
      </c>
      <c r="C17" s="7" t="s">
        <v>20</v>
      </c>
      <c r="D17" s="7">
        <v>50</v>
      </c>
      <c r="E17" s="7">
        <v>2.2400000000000002</v>
      </c>
      <c r="F17" s="7">
        <v>0.44</v>
      </c>
      <c r="G17" s="7">
        <v>15</v>
      </c>
      <c r="H17" s="7">
        <v>65.599999999999994</v>
      </c>
    </row>
    <row r="18" spans="1:8" ht="18" customHeight="1">
      <c r="A18" s="76"/>
      <c r="B18" s="7" t="s">
        <v>18</v>
      </c>
      <c r="C18" s="7" t="s">
        <v>19</v>
      </c>
      <c r="D18" s="7">
        <v>50</v>
      </c>
      <c r="E18" s="7">
        <v>2.8</v>
      </c>
      <c r="F18" s="7">
        <v>0.4</v>
      </c>
      <c r="G18" s="7">
        <v>24.3</v>
      </c>
      <c r="H18" s="7">
        <v>109</v>
      </c>
    </row>
    <row r="19" spans="1:8">
      <c r="A19" s="78" t="s">
        <v>21</v>
      </c>
      <c r="B19" s="79"/>
      <c r="C19" s="79"/>
      <c r="D19" s="80"/>
      <c r="E19" s="40">
        <v>20.91</v>
      </c>
      <c r="F19" s="40">
        <v>16.970000000000002</v>
      </c>
      <c r="G19" s="40">
        <v>115.67</v>
      </c>
      <c r="H19" s="40">
        <v>680.06999999999994</v>
      </c>
    </row>
    <row r="20" spans="1:8" ht="16.5" customHeight="1">
      <c r="A20" s="75" t="s">
        <v>22</v>
      </c>
      <c r="B20" s="7">
        <v>9</v>
      </c>
      <c r="C20" s="7" t="s">
        <v>77</v>
      </c>
      <c r="D20" s="7">
        <v>30</v>
      </c>
      <c r="E20" s="7">
        <v>1.5</v>
      </c>
      <c r="F20" s="7">
        <v>0.05</v>
      </c>
      <c r="G20" s="7">
        <v>2.5</v>
      </c>
      <c r="H20" s="7">
        <v>16.5</v>
      </c>
    </row>
    <row r="21" spans="1:8">
      <c r="A21" s="77"/>
      <c r="B21" s="7">
        <v>62</v>
      </c>
      <c r="C21" s="7" t="s">
        <v>79</v>
      </c>
      <c r="D21" s="7">
        <v>90</v>
      </c>
      <c r="E21" s="7">
        <v>6.24</v>
      </c>
      <c r="F21" s="7">
        <v>7.67</v>
      </c>
      <c r="G21" s="7">
        <v>2.67</v>
      </c>
      <c r="H21" s="7">
        <v>103</v>
      </c>
    </row>
    <row r="22" spans="1:8">
      <c r="A22" s="77"/>
      <c r="B22" s="7">
        <v>100</v>
      </c>
      <c r="C22" s="7" t="s">
        <v>243</v>
      </c>
      <c r="D22" s="7" t="s">
        <v>185</v>
      </c>
      <c r="E22" s="7">
        <v>15.8</v>
      </c>
      <c r="F22" s="7">
        <v>17.73</v>
      </c>
      <c r="G22" s="7">
        <v>37</v>
      </c>
      <c r="H22" s="7">
        <v>363.69</v>
      </c>
    </row>
    <row r="23" spans="1:8">
      <c r="A23" s="77"/>
      <c r="B23" s="7">
        <v>12</v>
      </c>
      <c r="C23" s="7" t="s">
        <v>42</v>
      </c>
      <c r="D23" s="7">
        <v>150</v>
      </c>
      <c r="E23" s="7">
        <v>0.04</v>
      </c>
      <c r="F23" s="7">
        <v>0</v>
      </c>
      <c r="G23" s="7">
        <v>12.13</v>
      </c>
      <c r="H23" s="7">
        <v>50</v>
      </c>
    </row>
    <row r="24" spans="1:8" ht="13.5" customHeight="1">
      <c r="A24" s="76"/>
      <c r="B24" s="7">
        <v>13</v>
      </c>
      <c r="C24" s="7" t="s">
        <v>151</v>
      </c>
      <c r="D24" s="7">
        <v>95</v>
      </c>
      <c r="E24" s="7">
        <v>1.36</v>
      </c>
      <c r="F24" s="7">
        <v>0.46</v>
      </c>
      <c r="G24" s="7">
        <v>18.899999999999999</v>
      </c>
      <c r="H24" s="7">
        <v>86.4</v>
      </c>
    </row>
    <row r="25" spans="1:8" ht="17.25" customHeight="1">
      <c r="A25" s="78" t="s">
        <v>26</v>
      </c>
      <c r="B25" s="79"/>
      <c r="C25" s="79"/>
      <c r="D25" s="80"/>
      <c r="E25" s="40">
        <f>E20+E21+E22+E23+E24</f>
        <v>24.939999999999998</v>
      </c>
      <c r="F25" s="40">
        <f t="shared" ref="F25:H25" si="0">F20+F21+F22+F23+F24</f>
        <v>25.91</v>
      </c>
      <c r="G25" s="40">
        <f t="shared" si="0"/>
        <v>73.2</v>
      </c>
      <c r="H25" s="40">
        <f t="shared" si="0"/>
        <v>619.59</v>
      </c>
    </row>
    <row r="26" spans="1:8">
      <c r="A26" s="78" t="s">
        <v>134</v>
      </c>
      <c r="B26" s="79"/>
      <c r="C26" s="79"/>
      <c r="D26" s="80"/>
      <c r="E26" s="40">
        <f>E8+E11+E19+E25</f>
        <v>57.519999999999996</v>
      </c>
      <c r="F26" s="40">
        <f t="shared" ref="F26:H26" si="1">F8+F11+F19+F25</f>
        <v>58.66</v>
      </c>
      <c r="G26" s="40">
        <f t="shared" si="1"/>
        <v>265</v>
      </c>
      <c r="H26" s="40">
        <f t="shared" si="1"/>
        <v>1791.62</v>
      </c>
    </row>
  </sheetData>
  <mergeCells count="15">
    <mergeCell ref="A20:A24"/>
    <mergeCell ref="A25:D25"/>
    <mergeCell ref="A26:D26"/>
    <mergeCell ref="A5:A7"/>
    <mergeCell ref="A8:D8"/>
    <mergeCell ref="A11:D11"/>
    <mergeCell ref="A9:A10"/>
    <mergeCell ref="A12:A18"/>
    <mergeCell ref="A19:D19"/>
    <mergeCell ref="A2:H2"/>
    <mergeCell ref="E3:G3"/>
    <mergeCell ref="A3:A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B2:W560"/>
  <sheetViews>
    <sheetView tabSelected="1" topLeftCell="A64" zoomScaleNormal="100" workbookViewId="0">
      <selection activeCell="H81" sqref="H81"/>
    </sheetView>
  </sheetViews>
  <sheetFormatPr defaultRowHeight="15"/>
  <cols>
    <col min="1" max="1" width="9.140625" customWidth="1"/>
    <col min="2" max="2" width="15.28515625" customWidth="1"/>
    <col min="4" max="4" width="34.7109375" customWidth="1"/>
    <col min="5" max="5" width="11.42578125" bestFit="1" customWidth="1"/>
    <col min="6" max="7" width="9.140625" customWidth="1"/>
    <col min="8" max="8" width="10.140625" customWidth="1"/>
    <col min="9" max="9" width="15.85546875" customWidth="1"/>
  </cols>
  <sheetData>
    <row r="2" spans="2:11" ht="15.75">
      <c r="B2" s="81" t="s">
        <v>0</v>
      </c>
      <c r="C2" s="82"/>
      <c r="D2" s="82"/>
      <c r="E2" s="82"/>
      <c r="F2" s="82"/>
      <c r="G2" s="82"/>
      <c r="H2" s="82"/>
      <c r="I2" s="83"/>
      <c r="J2" s="1"/>
      <c r="K2" s="1"/>
    </row>
    <row r="3" spans="2:11" ht="30" customHeight="1">
      <c r="B3" s="46" t="s">
        <v>1</v>
      </c>
      <c r="C3" s="46" t="s">
        <v>2</v>
      </c>
      <c r="D3" s="46" t="s">
        <v>3</v>
      </c>
      <c r="E3" s="46" t="s">
        <v>4</v>
      </c>
      <c r="F3" s="52" t="s">
        <v>5</v>
      </c>
      <c r="G3" s="53"/>
      <c r="H3" s="54"/>
      <c r="I3" s="46" t="s">
        <v>8</v>
      </c>
      <c r="J3" s="1"/>
      <c r="K3" s="1"/>
    </row>
    <row r="4" spans="2:11" ht="15.75">
      <c r="B4" s="47"/>
      <c r="C4" s="47"/>
      <c r="D4" s="47"/>
      <c r="E4" s="47"/>
      <c r="F4" s="4" t="s">
        <v>29</v>
      </c>
      <c r="G4" s="4" t="s">
        <v>30</v>
      </c>
      <c r="H4" s="4" t="s">
        <v>31</v>
      </c>
      <c r="I4" s="47"/>
      <c r="J4" s="1"/>
      <c r="K4" s="1"/>
    </row>
    <row r="5" spans="2:11" ht="31.5" customHeight="1">
      <c r="B5" s="46" t="s">
        <v>6</v>
      </c>
      <c r="C5" s="4">
        <v>1</v>
      </c>
      <c r="D5" s="4" t="s">
        <v>86</v>
      </c>
      <c r="E5" s="4">
        <v>200</v>
      </c>
      <c r="F5" s="4">
        <v>6.68</v>
      </c>
      <c r="G5" s="4">
        <v>7.33</v>
      </c>
      <c r="H5" s="4">
        <v>21.85</v>
      </c>
      <c r="I5" s="4">
        <v>179</v>
      </c>
      <c r="J5" s="1"/>
      <c r="K5" s="1"/>
    </row>
    <row r="6" spans="2:11" ht="20.25" customHeight="1">
      <c r="B6" s="51"/>
      <c r="C6" s="31">
        <v>57</v>
      </c>
      <c r="D6" s="31" t="s">
        <v>108</v>
      </c>
      <c r="E6" s="31">
        <v>40</v>
      </c>
      <c r="F6" s="31">
        <v>5.0999999999999996</v>
      </c>
      <c r="G6" s="31">
        <v>4.5999999999999996</v>
      </c>
      <c r="H6" s="31">
        <v>0.3</v>
      </c>
      <c r="I6" s="31">
        <v>63</v>
      </c>
      <c r="J6" s="1"/>
      <c r="K6" s="1"/>
    </row>
    <row r="7" spans="2:11" ht="15.75">
      <c r="B7" s="51"/>
      <c r="C7" s="4">
        <v>2</v>
      </c>
      <c r="D7" s="4" t="s">
        <v>7</v>
      </c>
      <c r="E7" s="8" t="s">
        <v>231</v>
      </c>
      <c r="F7" s="4">
        <v>4.5</v>
      </c>
      <c r="G7" s="4">
        <v>6.92</v>
      </c>
      <c r="H7" s="4">
        <v>17.28</v>
      </c>
      <c r="I7" s="4">
        <v>142.01</v>
      </c>
      <c r="J7" s="1"/>
      <c r="K7" s="1"/>
    </row>
    <row r="8" spans="2:11" ht="15.75">
      <c r="B8" s="47"/>
      <c r="C8" s="4">
        <v>3</v>
      </c>
      <c r="D8" s="4" t="s">
        <v>162</v>
      </c>
      <c r="E8" s="4">
        <v>180</v>
      </c>
      <c r="F8" s="4">
        <v>2.5</v>
      </c>
      <c r="G8" s="4">
        <v>3.5</v>
      </c>
      <c r="H8" s="4">
        <v>17.010000000000002</v>
      </c>
      <c r="I8" s="4">
        <v>109.54</v>
      </c>
      <c r="J8" s="1"/>
      <c r="K8" s="1"/>
    </row>
    <row r="9" spans="2:11" ht="15.75">
      <c r="B9" s="48" t="s">
        <v>9</v>
      </c>
      <c r="C9" s="49"/>
      <c r="D9" s="49"/>
      <c r="E9" s="50"/>
      <c r="F9" s="9">
        <f>F5+F6+F7+F8</f>
        <v>18.78</v>
      </c>
      <c r="G9" s="11">
        <f t="shared" ref="G9:I9" si="0">G5+G6+G7+G8</f>
        <v>22.35</v>
      </c>
      <c r="H9" s="11">
        <f t="shared" si="0"/>
        <v>56.440000000000012</v>
      </c>
      <c r="I9" s="11">
        <f t="shared" si="0"/>
        <v>493.55</v>
      </c>
      <c r="J9" s="1"/>
      <c r="K9" s="1"/>
    </row>
    <row r="10" spans="2:11" ht="15.75">
      <c r="B10" s="46" t="s">
        <v>10</v>
      </c>
      <c r="C10" s="4" t="s">
        <v>18</v>
      </c>
      <c r="D10" s="4" t="s">
        <v>67</v>
      </c>
      <c r="E10" s="4">
        <v>250</v>
      </c>
      <c r="F10" s="4">
        <v>0</v>
      </c>
      <c r="G10" s="4">
        <v>0</v>
      </c>
      <c r="H10" s="4">
        <v>0</v>
      </c>
      <c r="I10" s="4">
        <v>0</v>
      </c>
      <c r="J10" s="1"/>
      <c r="K10" s="1"/>
    </row>
    <row r="11" spans="2:11" ht="15.75" customHeight="1">
      <c r="B11" s="47"/>
      <c r="C11" s="4">
        <v>4</v>
      </c>
      <c r="D11" s="4" t="s">
        <v>11</v>
      </c>
      <c r="E11" s="4">
        <v>180</v>
      </c>
      <c r="F11" s="4">
        <v>5.22</v>
      </c>
      <c r="G11" s="4">
        <v>4.5</v>
      </c>
      <c r="H11" s="4">
        <v>8.69</v>
      </c>
      <c r="I11" s="4">
        <v>97.26</v>
      </c>
      <c r="J11" s="1"/>
      <c r="K11" s="1"/>
    </row>
    <row r="12" spans="2:11" ht="15.75">
      <c r="B12" s="48" t="s">
        <v>12</v>
      </c>
      <c r="C12" s="49"/>
      <c r="D12" s="49"/>
      <c r="E12" s="50"/>
      <c r="F12" s="9">
        <v>5.8</v>
      </c>
      <c r="G12" s="9">
        <v>5</v>
      </c>
      <c r="H12" s="9">
        <v>9.66</v>
      </c>
      <c r="I12" s="9">
        <v>108.07</v>
      </c>
      <c r="J12" s="1"/>
      <c r="K12" s="1"/>
    </row>
    <row r="13" spans="2:11" ht="15.75" customHeight="1">
      <c r="B13" s="46" t="s">
        <v>13</v>
      </c>
      <c r="C13" s="4">
        <v>5</v>
      </c>
      <c r="D13" s="4" t="s">
        <v>14</v>
      </c>
      <c r="E13" s="4">
        <v>60</v>
      </c>
      <c r="F13" s="4">
        <v>0.93</v>
      </c>
      <c r="G13" s="4">
        <v>6.03</v>
      </c>
      <c r="H13" s="4">
        <v>6.2</v>
      </c>
      <c r="I13" s="4">
        <v>86.67</v>
      </c>
      <c r="J13" s="1"/>
      <c r="K13" s="1"/>
    </row>
    <row r="14" spans="2:11" ht="30" customHeight="1">
      <c r="B14" s="51"/>
      <c r="C14" s="4">
        <v>6</v>
      </c>
      <c r="D14" s="4" t="s">
        <v>15</v>
      </c>
      <c r="E14" s="4" t="s">
        <v>239</v>
      </c>
      <c r="F14" s="4">
        <v>2.94</v>
      </c>
      <c r="G14" s="4">
        <v>4.09</v>
      </c>
      <c r="H14" s="4">
        <v>6.86</v>
      </c>
      <c r="I14" s="4">
        <v>88.49</v>
      </c>
      <c r="J14" s="1"/>
      <c r="K14" s="1"/>
    </row>
    <row r="15" spans="2:11" ht="15.75">
      <c r="B15" s="51"/>
      <c r="C15" s="4">
        <v>7</v>
      </c>
      <c r="D15" s="4" t="s">
        <v>16</v>
      </c>
      <c r="E15" s="4">
        <v>180</v>
      </c>
      <c r="F15" s="4">
        <v>12.24</v>
      </c>
      <c r="G15" s="4">
        <v>13.7</v>
      </c>
      <c r="H15" s="4">
        <v>31.67</v>
      </c>
      <c r="I15" s="4">
        <v>298.97000000000003</v>
      </c>
      <c r="J15" s="1"/>
      <c r="K15" s="1"/>
    </row>
    <row r="16" spans="2:11" ht="15.75">
      <c r="B16" s="51"/>
      <c r="C16" s="5">
        <v>8</v>
      </c>
      <c r="D16" s="4" t="s">
        <v>152</v>
      </c>
      <c r="E16" s="4">
        <v>200</v>
      </c>
      <c r="F16" s="4">
        <v>0.26</v>
      </c>
      <c r="G16" s="4">
        <v>0.1</v>
      </c>
      <c r="H16" s="4">
        <v>16.579999999999998</v>
      </c>
      <c r="I16" s="4">
        <v>71</v>
      </c>
      <c r="J16" s="1"/>
      <c r="K16" s="1"/>
    </row>
    <row r="17" spans="2:11" ht="15.75">
      <c r="B17" s="51"/>
      <c r="C17" s="4" t="s">
        <v>18</v>
      </c>
      <c r="D17" s="4" t="s">
        <v>19</v>
      </c>
      <c r="E17" s="4">
        <v>50</v>
      </c>
      <c r="F17" s="4">
        <v>1.4</v>
      </c>
      <c r="G17" s="4">
        <v>0.2</v>
      </c>
      <c r="H17" s="4">
        <v>12.15</v>
      </c>
      <c r="I17" s="4">
        <v>54.5</v>
      </c>
      <c r="J17" s="1"/>
      <c r="K17" s="1"/>
    </row>
    <row r="18" spans="2:11" ht="15.75">
      <c r="B18" s="47"/>
      <c r="C18" s="4" t="s">
        <v>18</v>
      </c>
      <c r="D18" s="4" t="s">
        <v>20</v>
      </c>
      <c r="E18" s="4">
        <v>50</v>
      </c>
      <c r="F18" s="4">
        <v>2.2400000000000002</v>
      </c>
      <c r="G18" s="4">
        <v>0.44</v>
      </c>
      <c r="H18" s="4">
        <v>15</v>
      </c>
      <c r="I18" s="4">
        <v>65.599999999999994</v>
      </c>
      <c r="J18" s="1"/>
      <c r="K18" s="1"/>
    </row>
    <row r="19" spans="2:11" ht="15.75">
      <c r="B19" s="48" t="s">
        <v>21</v>
      </c>
      <c r="C19" s="49"/>
      <c r="D19" s="49"/>
      <c r="E19" s="50"/>
      <c r="F19" s="9">
        <f>F13+F14+F15+F16+F17+F18</f>
        <v>20.009999999999998</v>
      </c>
      <c r="G19" s="9">
        <f t="shared" ref="G19:I19" si="1">G13+G14+G15+G16+G17+G18</f>
        <v>24.560000000000002</v>
      </c>
      <c r="H19" s="9">
        <f t="shared" si="1"/>
        <v>88.460000000000008</v>
      </c>
      <c r="I19" s="9">
        <f t="shared" si="1"/>
        <v>665.23</v>
      </c>
      <c r="J19" s="1"/>
      <c r="K19" s="1"/>
    </row>
    <row r="20" spans="2:11" ht="18.75" customHeight="1">
      <c r="B20" s="46" t="s">
        <v>22</v>
      </c>
      <c r="C20" s="4">
        <v>9</v>
      </c>
      <c r="D20" s="4" t="s">
        <v>218</v>
      </c>
      <c r="E20" s="4">
        <v>50</v>
      </c>
      <c r="F20" s="4">
        <v>2.5</v>
      </c>
      <c r="G20" s="4">
        <v>0.08</v>
      </c>
      <c r="H20" s="4">
        <v>4.17</v>
      </c>
      <c r="I20" s="4">
        <v>27.5</v>
      </c>
      <c r="J20" s="1"/>
      <c r="K20" s="1"/>
    </row>
    <row r="21" spans="2:11" ht="13.5" customHeight="1">
      <c r="B21" s="51"/>
      <c r="C21" s="4">
        <v>10</v>
      </c>
      <c r="D21" s="4" t="s">
        <v>23</v>
      </c>
      <c r="E21" s="4">
        <v>90</v>
      </c>
      <c r="F21" s="4">
        <v>9.5399999999999991</v>
      </c>
      <c r="G21" s="4">
        <v>6.75</v>
      </c>
      <c r="H21" s="4">
        <v>20.34</v>
      </c>
      <c r="I21" s="4">
        <v>180</v>
      </c>
      <c r="J21" s="1"/>
      <c r="K21" s="1"/>
    </row>
    <row r="22" spans="2:11" ht="15.75">
      <c r="B22" s="51"/>
      <c r="C22" s="4">
        <v>11</v>
      </c>
      <c r="D22" s="4" t="s">
        <v>24</v>
      </c>
      <c r="E22" s="4">
        <v>130</v>
      </c>
      <c r="F22" s="4">
        <v>2.4</v>
      </c>
      <c r="G22" s="4">
        <v>4.53</v>
      </c>
      <c r="H22" s="4">
        <v>15.66</v>
      </c>
      <c r="I22" s="4">
        <v>112.95</v>
      </c>
      <c r="J22" s="1"/>
      <c r="K22" s="1"/>
    </row>
    <row r="23" spans="2:11" ht="15.75">
      <c r="B23" s="51"/>
      <c r="C23" s="4">
        <v>12</v>
      </c>
      <c r="D23" s="4" t="s">
        <v>42</v>
      </c>
      <c r="E23" s="4">
        <v>180</v>
      </c>
      <c r="F23" s="4">
        <v>0.04</v>
      </c>
      <c r="G23" s="4">
        <v>0</v>
      </c>
      <c r="H23" s="4">
        <v>12.13</v>
      </c>
      <c r="I23" s="4">
        <v>50</v>
      </c>
      <c r="J23" s="1"/>
      <c r="K23" s="1"/>
    </row>
    <row r="24" spans="2:11" ht="15.75">
      <c r="B24" s="51"/>
      <c r="C24" s="4" t="s">
        <v>18</v>
      </c>
      <c r="D24" s="4" t="s">
        <v>20</v>
      </c>
      <c r="E24" s="4">
        <v>25</v>
      </c>
      <c r="F24" s="4">
        <v>1.1200000000000001</v>
      </c>
      <c r="G24" s="4">
        <v>0.22</v>
      </c>
      <c r="H24" s="4">
        <v>7.5</v>
      </c>
      <c r="I24" s="4">
        <v>32.799999999999997</v>
      </c>
      <c r="J24" s="1"/>
      <c r="K24" s="1"/>
    </row>
    <row r="25" spans="2:11">
      <c r="B25" s="51"/>
      <c r="C25" s="4" t="s">
        <v>18</v>
      </c>
      <c r="D25" s="4" t="s">
        <v>19</v>
      </c>
      <c r="E25" s="4">
        <v>25</v>
      </c>
      <c r="F25" s="4">
        <v>1.4</v>
      </c>
      <c r="G25" s="4">
        <v>0.2</v>
      </c>
      <c r="H25" s="4">
        <v>12.15</v>
      </c>
      <c r="I25" s="4">
        <v>54.5</v>
      </c>
    </row>
    <row r="26" spans="2:11">
      <c r="B26" s="47"/>
      <c r="C26" s="4">
        <v>13</v>
      </c>
      <c r="D26" s="4" t="s">
        <v>151</v>
      </c>
      <c r="E26" s="4">
        <v>100</v>
      </c>
      <c r="F26" s="4">
        <v>1.36</v>
      </c>
      <c r="G26" s="4">
        <v>0.46</v>
      </c>
      <c r="H26" s="4">
        <v>18.899999999999999</v>
      </c>
      <c r="I26" s="4">
        <v>86.4</v>
      </c>
    </row>
    <row r="27" spans="2:11">
      <c r="B27" s="48" t="s">
        <v>26</v>
      </c>
      <c r="C27" s="49"/>
      <c r="D27" s="49"/>
      <c r="E27" s="50"/>
      <c r="F27" s="9">
        <f>F20+F21+F22+F23+F24+F25+F26</f>
        <v>18.359999999999996</v>
      </c>
      <c r="G27" s="9">
        <f t="shared" ref="G27:I27" si="2">G20+G21+G22+G23+G24+G25+G26</f>
        <v>12.24</v>
      </c>
      <c r="H27" s="9">
        <f t="shared" si="2"/>
        <v>90.85</v>
      </c>
      <c r="I27" s="9">
        <f t="shared" si="2"/>
        <v>544.15</v>
      </c>
    </row>
    <row r="28" spans="2:11" ht="15" customHeight="1">
      <c r="B28" s="48" t="s">
        <v>27</v>
      </c>
      <c r="C28" s="49"/>
      <c r="D28" s="49"/>
      <c r="E28" s="50"/>
      <c r="F28" s="9">
        <f>F9+F12+F19+F27</f>
        <v>62.95</v>
      </c>
      <c r="G28" s="9">
        <f t="shared" ref="G28:I28" si="3">G9+G12+G19+G27</f>
        <v>64.150000000000006</v>
      </c>
      <c r="H28" s="9">
        <f t="shared" si="3"/>
        <v>245.41</v>
      </c>
      <c r="I28" s="9">
        <f t="shared" si="3"/>
        <v>1811</v>
      </c>
    </row>
    <row r="29" spans="2:11">
      <c r="B29" s="10"/>
      <c r="C29" s="10"/>
      <c r="D29" s="10"/>
      <c r="E29" s="10"/>
      <c r="F29" s="10"/>
      <c r="G29" s="10"/>
      <c r="H29" s="10"/>
      <c r="I29" s="10"/>
    </row>
    <row r="30" spans="2:11">
      <c r="B30" s="10"/>
      <c r="C30" s="10"/>
      <c r="D30" s="10"/>
      <c r="E30" s="10"/>
      <c r="F30" s="10"/>
      <c r="G30" s="10"/>
      <c r="H30" s="10"/>
      <c r="I30" s="10"/>
    </row>
    <row r="31" spans="2:11">
      <c r="B31" s="60" t="s">
        <v>28</v>
      </c>
      <c r="C31" s="60"/>
      <c r="D31" s="60"/>
      <c r="E31" s="60"/>
      <c r="F31" s="60"/>
      <c r="G31" s="60"/>
      <c r="H31" s="60"/>
      <c r="I31" s="60"/>
    </row>
    <row r="32" spans="2:11" ht="48.75" customHeight="1">
      <c r="B32" s="46" t="s">
        <v>1</v>
      </c>
      <c r="C32" s="46" t="s">
        <v>2</v>
      </c>
      <c r="D32" s="46" t="s">
        <v>3</v>
      </c>
      <c r="E32" s="46" t="s">
        <v>4</v>
      </c>
      <c r="F32" s="52" t="s">
        <v>5</v>
      </c>
      <c r="G32" s="53"/>
      <c r="H32" s="54"/>
      <c r="I32" s="46" t="s">
        <v>8</v>
      </c>
    </row>
    <row r="33" spans="2:9" ht="13.5" customHeight="1">
      <c r="B33" s="47"/>
      <c r="C33" s="47"/>
      <c r="D33" s="47"/>
      <c r="E33" s="47"/>
      <c r="F33" s="4" t="s">
        <v>29</v>
      </c>
      <c r="G33" s="4" t="s">
        <v>30</v>
      </c>
      <c r="H33" s="4" t="s">
        <v>31</v>
      </c>
      <c r="I33" s="47"/>
    </row>
    <row r="34" spans="2:9" ht="30">
      <c r="B34" s="46" t="s">
        <v>6</v>
      </c>
      <c r="C34" s="4">
        <v>14</v>
      </c>
      <c r="D34" s="4" t="s">
        <v>189</v>
      </c>
      <c r="E34" s="4">
        <v>200</v>
      </c>
      <c r="F34" s="4">
        <v>8.48</v>
      </c>
      <c r="G34" s="4">
        <v>9.33</v>
      </c>
      <c r="H34" s="4">
        <v>35.72</v>
      </c>
      <c r="I34" s="4">
        <v>259.2</v>
      </c>
    </row>
    <row r="35" spans="2:9">
      <c r="B35" s="51"/>
      <c r="C35" s="4">
        <v>15</v>
      </c>
      <c r="D35" s="4" t="s">
        <v>43</v>
      </c>
      <c r="E35" s="8" t="s">
        <v>228</v>
      </c>
      <c r="F35" s="4">
        <v>2.8</v>
      </c>
      <c r="G35" s="4">
        <v>4.6900000000000004</v>
      </c>
      <c r="H35" s="4">
        <v>24.68</v>
      </c>
      <c r="I35" s="4">
        <v>152.13</v>
      </c>
    </row>
    <row r="36" spans="2:9">
      <c r="B36" s="47"/>
      <c r="C36" s="4">
        <v>16</v>
      </c>
      <c r="D36" s="4" t="s">
        <v>32</v>
      </c>
      <c r="E36" s="4">
        <v>180</v>
      </c>
      <c r="F36" s="4">
        <v>2.2999999999999998</v>
      </c>
      <c r="G36" s="4">
        <v>3.44</v>
      </c>
      <c r="H36" s="4">
        <v>16.89</v>
      </c>
      <c r="I36" s="4">
        <v>107.72</v>
      </c>
    </row>
    <row r="37" spans="2:9">
      <c r="B37" s="48" t="s">
        <v>9</v>
      </c>
      <c r="C37" s="49"/>
      <c r="D37" s="49"/>
      <c r="E37" s="50"/>
      <c r="F37" s="9">
        <f>F34+F35+F36</f>
        <v>13.580000000000002</v>
      </c>
      <c r="G37" s="9">
        <f t="shared" ref="G37:I37" si="4">G34+G35+G36</f>
        <v>17.46</v>
      </c>
      <c r="H37" s="9">
        <f t="shared" si="4"/>
        <v>77.289999999999992</v>
      </c>
      <c r="I37" s="9">
        <f t="shared" si="4"/>
        <v>519.04999999999995</v>
      </c>
    </row>
    <row r="38" spans="2:9">
      <c r="B38" s="46" t="s">
        <v>10</v>
      </c>
      <c r="C38" s="4" t="s">
        <v>18</v>
      </c>
      <c r="D38" s="4" t="s">
        <v>67</v>
      </c>
      <c r="E38" s="4">
        <v>250</v>
      </c>
      <c r="F38" s="4">
        <v>0</v>
      </c>
      <c r="G38" s="4">
        <v>0</v>
      </c>
      <c r="H38" s="4">
        <v>0</v>
      </c>
      <c r="I38" s="4">
        <v>0</v>
      </c>
    </row>
    <row r="39" spans="2:9">
      <c r="B39" s="47"/>
      <c r="C39" s="4">
        <v>17</v>
      </c>
      <c r="D39" s="4" t="s">
        <v>153</v>
      </c>
      <c r="E39" s="4">
        <v>180</v>
      </c>
      <c r="F39" s="4">
        <v>5.22</v>
      </c>
      <c r="G39" s="4">
        <v>5.76</v>
      </c>
      <c r="H39" s="4">
        <v>7.2</v>
      </c>
      <c r="I39" s="4">
        <v>106.2</v>
      </c>
    </row>
    <row r="40" spans="2:9">
      <c r="B40" s="48" t="s">
        <v>12</v>
      </c>
      <c r="C40" s="49"/>
      <c r="D40" s="49"/>
      <c r="E40" s="50"/>
      <c r="F40" s="9">
        <v>5.22</v>
      </c>
      <c r="G40" s="9">
        <v>5.76</v>
      </c>
      <c r="H40" s="9">
        <v>7.2</v>
      </c>
      <c r="I40" s="9">
        <v>106.2</v>
      </c>
    </row>
    <row r="41" spans="2:9" ht="24.75" customHeight="1">
      <c r="B41" s="46" t="s">
        <v>13</v>
      </c>
      <c r="C41" s="4">
        <v>18</v>
      </c>
      <c r="D41" s="4" t="s">
        <v>68</v>
      </c>
      <c r="E41" s="4">
        <v>60</v>
      </c>
      <c r="F41" s="4">
        <v>1.93</v>
      </c>
      <c r="G41" s="4">
        <v>3.89</v>
      </c>
      <c r="H41" s="4">
        <v>5.37</v>
      </c>
      <c r="I41" s="4">
        <v>65.33</v>
      </c>
    </row>
    <row r="42" spans="2:9" ht="30">
      <c r="B42" s="51"/>
      <c r="C42" s="4">
        <v>19</v>
      </c>
      <c r="D42" s="4" t="s">
        <v>35</v>
      </c>
      <c r="E42" s="4" t="s">
        <v>240</v>
      </c>
      <c r="F42" s="4">
        <v>6.45</v>
      </c>
      <c r="G42" s="4">
        <v>6.62</v>
      </c>
      <c r="H42" s="4">
        <v>14.52</v>
      </c>
      <c r="I42" s="4">
        <v>160</v>
      </c>
    </row>
    <row r="43" spans="2:9">
      <c r="B43" s="51"/>
      <c r="C43" s="5">
        <v>20</v>
      </c>
      <c r="D43" s="4" t="s">
        <v>149</v>
      </c>
      <c r="E43" s="4">
        <v>80</v>
      </c>
      <c r="F43" s="5">
        <v>12.64</v>
      </c>
      <c r="G43" s="5">
        <v>10.53</v>
      </c>
      <c r="H43" s="5">
        <v>12.9</v>
      </c>
      <c r="I43" s="5">
        <v>195.55</v>
      </c>
    </row>
    <row r="44" spans="2:9">
      <c r="B44" s="51"/>
      <c r="C44" s="5">
        <v>21</v>
      </c>
      <c r="D44" s="4" t="s">
        <v>154</v>
      </c>
      <c r="E44" s="4">
        <v>40</v>
      </c>
      <c r="F44" s="5">
        <v>0.33</v>
      </c>
      <c r="G44" s="5">
        <v>1.28</v>
      </c>
      <c r="H44" s="5">
        <v>1.89</v>
      </c>
      <c r="I44" s="5">
        <v>19.43</v>
      </c>
    </row>
    <row r="45" spans="2:9">
      <c r="B45" s="51"/>
      <c r="C45" s="12">
        <v>38</v>
      </c>
      <c r="D45" s="13" t="s">
        <v>47</v>
      </c>
      <c r="E45" s="12">
        <v>130</v>
      </c>
      <c r="F45" s="13">
        <v>4.5</v>
      </c>
      <c r="G45" s="13">
        <v>4</v>
      </c>
      <c r="H45" s="13">
        <v>27.9</v>
      </c>
      <c r="I45" s="13">
        <v>161.69999999999999</v>
      </c>
    </row>
    <row r="46" spans="2:9" ht="19.5" customHeight="1">
      <c r="B46" s="51"/>
      <c r="C46" s="4">
        <v>23</v>
      </c>
      <c r="D46" s="4" t="s">
        <v>17</v>
      </c>
      <c r="E46" s="4">
        <v>180</v>
      </c>
      <c r="F46" s="4">
        <v>0.44</v>
      </c>
      <c r="G46" s="4">
        <v>0</v>
      </c>
      <c r="H46" s="4">
        <v>22.89</v>
      </c>
      <c r="I46" s="4">
        <v>96</v>
      </c>
    </row>
    <row r="47" spans="2:9">
      <c r="B47" s="51"/>
      <c r="C47" s="4" t="s">
        <v>18</v>
      </c>
      <c r="D47" s="4" t="s">
        <v>20</v>
      </c>
      <c r="E47" s="4">
        <v>50</v>
      </c>
      <c r="F47" s="4">
        <v>2.2400000000000002</v>
      </c>
      <c r="G47" s="4">
        <v>0.44</v>
      </c>
      <c r="H47" s="4">
        <v>15</v>
      </c>
      <c r="I47" s="4">
        <v>65.599999999999994</v>
      </c>
    </row>
    <row r="48" spans="2:9">
      <c r="B48" s="47"/>
      <c r="C48" s="4" t="s">
        <v>18</v>
      </c>
      <c r="D48" s="4" t="s">
        <v>19</v>
      </c>
      <c r="E48" s="4">
        <v>25</v>
      </c>
      <c r="F48" s="4">
        <v>1.4</v>
      </c>
      <c r="G48" s="4">
        <v>0.2</v>
      </c>
      <c r="H48" s="4">
        <v>12.15</v>
      </c>
      <c r="I48" s="4">
        <v>54.5</v>
      </c>
    </row>
    <row r="49" spans="2:9">
      <c r="B49" s="48" t="s">
        <v>21</v>
      </c>
      <c r="C49" s="49"/>
      <c r="D49" s="49"/>
      <c r="E49" s="50"/>
      <c r="F49" s="9">
        <f>F41+F42+F43+F44+F45+F46+F47+F48</f>
        <v>29.93</v>
      </c>
      <c r="G49" s="9">
        <f t="shared" ref="G49:I49" si="5">G41+G42+G43+G44+G45+G46+G47+G48</f>
        <v>26.96</v>
      </c>
      <c r="H49" s="9">
        <f t="shared" si="5"/>
        <v>112.62</v>
      </c>
      <c r="I49" s="9">
        <f t="shared" si="5"/>
        <v>818.11</v>
      </c>
    </row>
    <row r="50" spans="2:9" ht="30" customHeight="1">
      <c r="B50" s="46" t="s">
        <v>22</v>
      </c>
      <c r="C50" s="4">
        <v>24</v>
      </c>
      <c r="D50" s="4" t="s">
        <v>37</v>
      </c>
      <c r="E50" s="4">
        <v>200</v>
      </c>
      <c r="F50" s="4">
        <v>10.3</v>
      </c>
      <c r="G50" s="4">
        <v>11.62</v>
      </c>
      <c r="H50" s="4">
        <v>24.89</v>
      </c>
      <c r="I50" s="4">
        <v>245.49</v>
      </c>
    </row>
    <row r="51" spans="2:9">
      <c r="B51" s="51"/>
      <c r="C51" s="4" t="s">
        <v>18</v>
      </c>
      <c r="D51" s="4" t="s">
        <v>19</v>
      </c>
      <c r="E51" s="4">
        <v>25</v>
      </c>
      <c r="F51" s="4">
        <v>1.4</v>
      </c>
      <c r="G51" s="4">
        <v>0.2</v>
      </c>
      <c r="H51" s="4">
        <v>12.15</v>
      </c>
      <c r="I51" s="4">
        <v>54.5</v>
      </c>
    </row>
    <row r="52" spans="2:9">
      <c r="B52" s="51"/>
      <c r="C52" s="4">
        <v>25</v>
      </c>
      <c r="D52" s="4" t="s">
        <v>33</v>
      </c>
      <c r="E52" s="4">
        <v>180</v>
      </c>
      <c r="F52" s="4">
        <v>0.32</v>
      </c>
      <c r="G52" s="4">
        <v>0.15</v>
      </c>
      <c r="H52" s="4">
        <v>19.45</v>
      </c>
      <c r="I52" s="4">
        <v>80</v>
      </c>
    </row>
    <row r="53" spans="2:9">
      <c r="B53" s="51"/>
      <c r="C53" s="12" t="s">
        <v>18</v>
      </c>
      <c r="D53" s="12" t="s">
        <v>150</v>
      </c>
      <c r="E53" s="4">
        <v>30</v>
      </c>
      <c r="F53" s="4">
        <v>1.95</v>
      </c>
      <c r="G53" s="4">
        <v>5.85</v>
      </c>
      <c r="H53" s="4">
        <v>18</v>
      </c>
      <c r="I53" s="4">
        <v>132</v>
      </c>
    </row>
    <row r="54" spans="2:9" ht="15.75">
      <c r="B54" s="47"/>
      <c r="C54" s="4">
        <v>13</v>
      </c>
      <c r="D54" s="4" t="s">
        <v>151</v>
      </c>
      <c r="E54" s="14">
        <v>100</v>
      </c>
      <c r="F54" s="14">
        <v>1.36</v>
      </c>
      <c r="G54" s="14">
        <v>0.46</v>
      </c>
      <c r="H54" s="14">
        <v>18.899999999999999</v>
      </c>
      <c r="I54" s="14">
        <v>86.4</v>
      </c>
    </row>
    <row r="55" spans="2:9" ht="12.75" customHeight="1">
      <c r="B55" s="48" t="s">
        <v>26</v>
      </c>
      <c r="C55" s="49"/>
      <c r="D55" s="49"/>
      <c r="E55" s="50"/>
      <c r="F55" s="9">
        <f>F50+F51+F52+F53+F54</f>
        <v>15.33</v>
      </c>
      <c r="G55" s="9">
        <f t="shared" ref="G55:I55" si="6">G50+G51+G52+G53+G54</f>
        <v>18.28</v>
      </c>
      <c r="H55" s="9">
        <f t="shared" si="6"/>
        <v>93.389999999999986</v>
      </c>
      <c r="I55" s="9">
        <f t="shared" si="6"/>
        <v>598.39</v>
      </c>
    </row>
    <row r="56" spans="2:9">
      <c r="B56" s="48" t="s">
        <v>53</v>
      </c>
      <c r="C56" s="49"/>
      <c r="D56" s="49"/>
      <c r="E56" s="50"/>
      <c r="F56" s="9">
        <f>F37+F40+F49+F55</f>
        <v>64.06</v>
      </c>
      <c r="G56" s="9">
        <f>G37+G40+G49+G55</f>
        <v>68.460000000000008</v>
      </c>
      <c r="H56" s="9">
        <f>H37+H40+H49+H55</f>
        <v>290.5</v>
      </c>
      <c r="I56" s="9">
        <f>I37+I40+I49+I55</f>
        <v>2041.75</v>
      </c>
    </row>
    <row r="57" spans="2:9">
      <c r="B57" s="15"/>
      <c r="C57" s="15"/>
      <c r="D57" s="15"/>
      <c r="E57" s="15"/>
      <c r="F57" s="15"/>
      <c r="G57" s="15"/>
      <c r="H57" s="15"/>
      <c r="I57" s="15"/>
    </row>
    <row r="58" spans="2:9">
      <c r="B58" s="65" t="s">
        <v>39</v>
      </c>
      <c r="C58" s="66"/>
      <c r="D58" s="66"/>
      <c r="E58" s="66"/>
      <c r="F58" s="66"/>
      <c r="G58" s="66"/>
      <c r="H58" s="66"/>
      <c r="I58" s="67"/>
    </row>
    <row r="59" spans="2:9" ht="30" customHeight="1">
      <c r="B59" s="46" t="s">
        <v>1</v>
      </c>
      <c r="C59" s="46" t="s">
        <v>2</v>
      </c>
      <c r="D59" s="46" t="s">
        <v>40</v>
      </c>
      <c r="E59" s="46" t="s">
        <v>41</v>
      </c>
      <c r="F59" s="52" t="s">
        <v>5</v>
      </c>
      <c r="G59" s="53"/>
      <c r="H59" s="54"/>
      <c r="I59" s="46" t="s">
        <v>8</v>
      </c>
    </row>
    <row r="60" spans="2:9">
      <c r="B60" s="47"/>
      <c r="C60" s="47"/>
      <c r="D60" s="47"/>
      <c r="E60" s="47"/>
      <c r="F60" s="4" t="s">
        <v>29</v>
      </c>
      <c r="G60" s="4" t="s">
        <v>30</v>
      </c>
      <c r="H60" s="4" t="s">
        <v>31</v>
      </c>
      <c r="I60" s="47"/>
    </row>
    <row r="61" spans="2:9" ht="30">
      <c r="B61" s="46" t="s">
        <v>6</v>
      </c>
      <c r="C61" s="4">
        <v>26</v>
      </c>
      <c r="D61" s="4" t="s">
        <v>141</v>
      </c>
      <c r="E61" s="4">
        <v>200</v>
      </c>
      <c r="F61" s="4">
        <v>6.52</v>
      </c>
      <c r="G61" s="4">
        <v>6.94</v>
      </c>
      <c r="H61" s="4">
        <v>38.19</v>
      </c>
      <c r="I61" s="4">
        <v>253</v>
      </c>
    </row>
    <row r="62" spans="2:9">
      <c r="B62" s="51"/>
      <c r="C62" s="39">
        <v>57</v>
      </c>
      <c r="D62" s="39" t="s">
        <v>108</v>
      </c>
      <c r="E62" s="39">
        <v>40</v>
      </c>
      <c r="F62" s="39">
        <v>5.0999999999999996</v>
      </c>
      <c r="G62" s="39">
        <v>4.5999999999999996</v>
      </c>
      <c r="H62" s="39">
        <v>0.3</v>
      </c>
      <c r="I62" s="39">
        <v>63</v>
      </c>
    </row>
    <row r="63" spans="2:9">
      <c r="B63" s="51"/>
      <c r="C63" s="4">
        <v>3</v>
      </c>
      <c r="D63" s="4" t="s">
        <v>50</v>
      </c>
      <c r="E63" s="4">
        <v>200</v>
      </c>
      <c r="F63" s="4">
        <v>2.5</v>
      </c>
      <c r="G63" s="4">
        <v>3.5</v>
      </c>
      <c r="H63" s="4">
        <v>17.010000000000002</v>
      </c>
      <c r="I63" s="4">
        <v>109.54</v>
      </c>
    </row>
    <row r="64" spans="2:9">
      <c r="B64" s="47"/>
      <c r="C64" s="4">
        <v>2</v>
      </c>
      <c r="D64" s="4" t="s">
        <v>7</v>
      </c>
      <c r="E64" s="8" t="s">
        <v>231</v>
      </c>
      <c r="F64" s="4">
        <v>4.5</v>
      </c>
      <c r="G64" s="4">
        <v>6.92</v>
      </c>
      <c r="H64" s="4">
        <v>17.28</v>
      </c>
      <c r="I64" s="4">
        <v>142.01</v>
      </c>
    </row>
    <row r="65" spans="2:9">
      <c r="B65" s="48" t="s">
        <v>9</v>
      </c>
      <c r="C65" s="49"/>
      <c r="D65" s="49"/>
      <c r="E65" s="50"/>
      <c r="F65" s="9">
        <f>F61+F79+F64</f>
        <v>11.059999999999999</v>
      </c>
      <c r="G65" s="9">
        <f>G61+G79+G64</f>
        <v>13.86</v>
      </c>
      <c r="H65" s="9">
        <f>H61+H79+H64</f>
        <v>67.599999999999994</v>
      </c>
      <c r="I65" s="9">
        <f>I61+I79+I64</f>
        <v>445.01</v>
      </c>
    </row>
    <row r="66" spans="2:9">
      <c r="B66" s="61" t="s">
        <v>10</v>
      </c>
      <c r="C66" s="4" t="s">
        <v>18</v>
      </c>
      <c r="D66" s="4" t="s">
        <v>67</v>
      </c>
      <c r="E66" s="4">
        <v>250</v>
      </c>
      <c r="F66" s="4">
        <v>0</v>
      </c>
      <c r="G66" s="4">
        <v>0</v>
      </c>
      <c r="H66" s="4">
        <v>0</v>
      </c>
      <c r="I66" s="4">
        <v>0</v>
      </c>
    </row>
    <row r="67" spans="2:9" ht="30">
      <c r="B67" s="62"/>
      <c r="C67" s="4" t="s">
        <v>18</v>
      </c>
      <c r="D67" s="4" t="s">
        <v>155</v>
      </c>
      <c r="E67" s="4">
        <v>150</v>
      </c>
      <c r="F67" s="4">
        <v>0</v>
      </c>
      <c r="G67" s="4">
        <v>0</v>
      </c>
      <c r="H67" s="8">
        <v>14.3</v>
      </c>
      <c r="I67" s="4">
        <v>56.3</v>
      </c>
    </row>
    <row r="68" spans="2:9">
      <c r="B68" s="48" t="s">
        <v>12</v>
      </c>
      <c r="C68" s="49"/>
      <c r="D68" s="49"/>
      <c r="E68" s="50"/>
      <c r="F68" s="9">
        <v>0</v>
      </c>
      <c r="G68" s="9">
        <v>0</v>
      </c>
      <c r="H68" s="9">
        <v>14.3</v>
      </c>
      <c r="I68" s="9">
        <v>56.3</v>
      </c>
    </row>
    <row r="69" spans="2:9">
      <c r="B69" s="46" t="s">
        <v>13</v>
      </c>
      <c r="C69" s="4">
        <v>27</v>
      </c>
      <c r="D69" s="4" t="s">
        <v>44</v>
      </c>
      <c r="E69" s="4">
        <v>60</v>
      </c>
      <c r="F69" s="4">
        <v>1.4</v>
      </c>
      <c r="G69" s="4">
        <v>10.8</v>
      </c>
      <c r="H69" s="4">
        <v>4.0999999999999996</v>
      </c>
      <c r="I69" s="4">
        <v>119.9</v>
      </c>
    </row>
    <row r="70" spans="2:9" ht="30">
      <c r="B70" s="51"/>
      <c r="C70" s="4">
        <v>28</v>
      </c>
      <c r="D70" s="4" t="s">
        <v>46</v>
      </c>
      <c r="E70" s="4" t="s">
        <v>89</v>
      </c>
      <c r="F70" s="4">
        <v>3.51</v>
      </c>
      <c r="G70" s="4">
        <v>5.27</v>
      </c>
      <c r="H70" s="4">
        <v>9.77</v>
      </c>
      <c r="I70" s="4">
        <v>206</v>
      </c>
    </row>
    <row r="71" spans="2:9">
      <c r="B71" s="51"/>
      <c r="C71" s="4">
        <v>29</v>
      </c>
      <c r="D71" s="4" t="s">
        <v>159</v>
      </c>
      <c r="E71" s="4">
        <v>120</v>
      </c>
      <c r="F71" s="4">
        <v>9.6</v>
      </c>
      <c r="G71" s="4">
        <v>3.75</v>
      </c>
      <c r="H71" s="4">
        <v>24.6</v>
      </c>
      <c r="I71" s="4">
        <v>190.8</v>
      </c>
    </row>
    <row r="72" spans="2:9">
      <c r="B72" s="51"/>
      <c r="C72" s="4">
        <v>37</v>
      </c>
      <c r="D72" s="4" t="s">
        <v>45</v>
      </c>
      <c r="E72" s="4">
        <v>110</v>
      </c>
      <c r="F72" s="4">
        <v>12.4</v>
      </c>
      <c r="G72" s="4">
        <v>9.17</v>
      </c>
      <c r="H72" s="4">
        <v>0.04</v>
      </c>
      <c r="I72" s="4">
        <v>261.8</v>
      </c>
    </row>
    <row r="73" spans="2:9" ht="30">
      <c r="B73" s="51"/>
      <c r="C73" s="4">
        <v>31</v>
      </c>
      <c r="D73" s="4" t="s">
        <v>55</v>
      </c>
      <c r="E73" s="4">
        <v>180</v>
      </c>
      <c r="F73" s="4">
        <v>0.24</v>
      </c>
      <c r="G73" s="4">
        <v>0</v>
      </c>
      <c r="H73" s="4">
        <v>38.76</v>
      </c>
      <c r="I73" s="4">
        <v>150.36000000000001</v>
      </c>
    </row>
    <row r="74" spans="2:9">
      <c r="B74" s="51"/>
      <c r="C74" s="4" t="s">
        <v>18</v>
      </c>
      <c r="D74" s="4" t="s">
        <v>20</v>
      </c>
      <c r="E74" s="4">
        <v>50</v>
      </c>
      <c r="F74" s="4">
        <f>1.12*2</f>
        <v>2.2400000000000002</v>
      </c>
      <c r="G74" s="4">
        <f>0.22*2</f>
        <v>0.44</v>
      </c>
      <c r="H74" s="4">
        <f>7.5*2</f>
        <v>15</v>
      </c>
      <c r="I74" s="4">
        <f>32.8*2</f>
        <v>65.599999999999994</v>
      </c>
    </row>
    <row r="75" spans="2:9">
      <c r="B75" s="47"/>
      <c r="C75" s="4" t="s">
        <v>18</v>
      </c>
      <c r="D75" s="4" t="s">
        <v>19</v>
      </c>
      <c r="E75" s="4">
        <v>50</v>
      </c>
      <c r="F75" s="4">
        <f>1.4*2</f>
        <v>2.8</v>
      </c>
      <c r="G75" s="4">
        <f>0.2*2</f>
        <v>0.4</v>
      </c>
      <c r="H75" s="4">
        <f>12.15*2</f>
        <v>24.3</v>
      </c>
      <c r="I75" s="4">
        <f>54.5*2</f>
        <v>109</v>
      </c>
    </row>
    <row r="76" spans="2:9">
      <c r="B76" s="48" t="s">
        <v>21</v>
      </c>
      <c r="C76" s="49"/>
      <c r="D76" s="49"/>
      <c r="E76" s="50"/>
      <c r="F76" s="9">
        <f>F69+F70+F72+F98+F73+F74+F75</f>
        <v>28.669999999999998</v>
      </c>
      <c r="G76" s="9">
        <f>G69+G70+G72+G98+G73+G74+G75</f>
        <v>34.659999999999997</v>
      </c>
      <c r="H76" s="9">
        <f>H69+H70+H72+H98+H73+H74+H75</f>
        <v>130.34</v>
      </c>
      <c r="I76" s="9">
        <f>I69+I70+I97+I71+I73+I74+I75</f>
        <v>932.16000000000008</v>
      </c>
    </row>
    <row r="77" spans="2:9" ht="27.6" customHeight="1">
      <c r="B77" s="46" t="s">
        <v>22</v>
      </c>
      <c r="C77" s="4">
        <v>32</v>
      </c>
      <c r="D77" s="4" t="s">
        <v>222</v>
      </c>
      <c r="E77" s="4" t="s">
        <v>181</v>
      </c>
      <c r="F77" s="4">
        <v>44.56</v>
      </c>
      <c r="G77" s="4">
        <v>32.06</v>
      </c>
      <c r="H77" s="4">
        <v>55.57</v>
      </c>
      <c r="I77" s="4">
        <v>716</v>
      </c>
    </row>
    <row r="78" spans="2:9" ht="19.5" customHeight="1">
      <c r="B78" s="51"/>
      <c r="C78" s="4">
        <v>33</v>
      </c>
      <c r="D78" s="4" t="s">
        <v>51</v>
      </c>
      <c r="E78" s="4">
        <v>70</v>
      </c>
      <c r="F78" s="4">
        <v>4.2</v>
      </c>
      <c r="G78" s="4">
        <v>5.6</v>
      </c>
      <c r="H78" s="4">
        <v>20.3</v>
      </c>
      <c r="I78" s="4">
        <v>165.3</v>
      </c>
    </row>
    <row r="79" spans="2:9">
      <c r="B79" s="51"/>
      <c r="C79" s="4">
        <v>12</v>
      </c>
      <c r="D79" s="4" t="s">
        <v>42</v>
      </c>
      <c r="E79" s="4">
        <v>200</v>
      </c>
      <c r="F79" s="4">
        <v>0.04</v>
      </c>
      <c r="G79" s="4">
        <v>0</v>
      </c>
      <c r="H79" s="4">
        <v>12.13</v>
      </c>
      <c r="I79" s="4">
        <v>50</v>
      </c>
    </row>
    <row r="80" spans="2:9">
      <c r="B80" s="47"/>
      <c r="C80" s="4">
        <v>13</v>
      </c>
      <c r="D80" s="4" t="s">
        <v>151</v>
      </c>
      <c r="E80" s="4">
        <v>100</v>
      </c>
      <c r="F80" s="4">
        <v>1.36</v>
      </c>
      <c r="G80" s="4">
        <v>0.46</v>
      </c>
      <c r="H80" s="4">
        <v>18.899999999999999</v>
      </c>
      <c r="I80" s="4">
        <v>86.4</v>
      </c>
    </row>
    <row r="81" spans="2:9">
      <c r="B81" s="48" t="s">
        <v>26</v>
      </c>
      <c r="C81" s="49"/>
      <c r="D81" s="49"/>
      <c r="E81" s="50"/>
      <c r="F81" s="4">
        <v>50.16</v>
      </c>
      <c r="G81" s="4">
        <v>38.119999999999997</v>
      </c>
      <c r="H81" s="4">
        <v>106.9</v>
      </c>
      <c r="I81" s="9">
        <f>I77+I78+I79+I80</f>
        <v>1017.6999999999999</v>
      </c>
    </row>
    <row r="82" spans="2:9">
      <c r="B82" s="48" t="s">
        <v>54</v>
      </c>
      <c r="C82" s="49"/>
      <c r="D82" s="49"/>
      <c r="E82" s="50"/>
      <c r="F82" s="4"/>
      <c r="G82" s="4"/>
      <c r="H82" s="4"/>
      <c r="I82" s="9">
        <f>I65+I68+I76+I81</f>
        <v>2451.17</v>
      </c>
    </row>
    <row r="83" spans="2:9">
      <c r="B83" s="16"/>
      <c r="C83" s="16"/>
      <c r="D83" s="16"/>
      <c r="E83" s="16"/>
      <c r="F83" s="15"/>
      <c r="G83" s="15"/>
      <c r="H83" s="15"/>
      <c r="I83" s="15"/>
    </row>
    <row r="84" spans="2:9">
      <c r="B84" s="15"/>
      <c r="C84" s="15"/>
      <c r="D84" s="15"/>
      <c r="E84" s="15"/>
      <c r="F84" s="15"/>
      <c r="G84" s="15"/>
      <c r="H84" s="15"/>
      <c r="I84" s="15"/>
    </row>
    <row r="85" spans="2:9">
      <c r="B85" s="48" t="s">
        <v>52</v>
      </c>
      <c r="C85" s="49"/>
      <c r="D85" s="49"/>
      <c r="E85" s="49"/>
      <c r="F85" s="49"/>
      <c r="G85" s="49"/>
      <c r="H85" s="49"/>
      <c r="I85" s="50"/>
    </row>
    <row r="86" spans="2:9" ht="60" customHeight="1">
      <c r="B86" s="46" t="s">
        <v>1</v>
      </c>
      <c r="C86" s="46" t="s">
        <v>2</v>
      </c>
      <c r="D86" s="46" t="s">
        <v>40</v>
      </c>
      <c r="E86" s="46" t="s">
        <v>41</v>
      </c>
      <c r="F86" s="52" t="s">
        <v>5</v>
      </c>
      <c r="G86" s="53"/>
      <c r="H86" s="54"/>
      <c r="I86" s="46" t="s">
        <v>8</v>
      </c>
    </row>
    <row r="87" spans="2:9">
      <c r="B87" s="47"/>
      <c r="C87" s="47"/>
      <c r="D87" s="47"/>
      <c r="E87" s="47"/>
      <c r="F87" s="4" t="s">
        <v>29</v>
      </c>
      <c r="G87" s="4" t="s">
        <v>30</v>
      </c>
      <c r="H87" s="4" t="s">
        <v>31</v>
      </c>
      <c r="I87" s="47"/>
    </row>
    <row r="88" spans="2:9">
      <c r="B88" s="46" t="s">
        <v>6</v>
      </c>
      <c r="C88" s="4">
        <v>62</v>
      </c>
      <c r="D88" s="4" t="s">
        <v>79</v>
      </c>
      <c r="E88" s="4">
        <v>120</v>
      </c>
      <c r="F88" s="4">
        <v>7.24</v>
      </c>
      <c r="G88" s="4">
        <v>8.67</v>
      </c>
      <c r="H88" s="4">
        <v>3</v>
      </c>
      <c r="I88" s="4">
        <v>118</v>
      </c>
    </row>
    <row r="89" spans="2:9">
      <c r="B89" s="51"/>
      <c r="C89" s="4">
        <v>15</v>
      </c>
      <c r="D89" s="4" t="s">
        <v>43</v>
      </c>
      <c r="E89" s="8" t="s">
        <v>228</v>
      </c>
      <c r="F89" s="4">
        <v>2.8</v>
      </c>
      <c r="G89" s="4">
        <v>4.6900000000000004</v>
      </c>
      <c r="H89" s="4">
        <v>24.68</v>
      </c>
      <c r="I89" s="4">
        <v>152.13</v>
      </c>
    </row>
    <row r="90" spans="2:9">
      <c r="B90" s="47"/>
      <c r="C90" s="4">
        <v>16</v>
      </c>
      <c r="D90" s="4" t="s">
        <v>32</v>
      </c>
      <c r="E90" s="4">
        <v>180</v>
      </c>
      <c r="F90" s="4">
        <v>2.2999999999999998</v>
      </c>
      <c r="G90" s="4">
        <v>3.44</v>
      </c>
      <c r="H90" s="4">
        <v>16.89</v>
      </c>
      <c r="I90" s="4">
        <v>107.72</v>
      </c>
    </row>
    <row r="91" spans="2:9">
      <c r="B91" s="48" t="s">
        <v>9</v>
      </c>
      <c r="C91" s="49"/>
      <c r="D91" s="49"/>
      <c r="E91" s="50"/>
      <c r="F91" s="9">
        <f>F88+F89+F90</f>
        <v>12.34</v>
      </c>
      <c r="G91" s="9">
        <f t="shared" ref="G91:I91" si="7">G88+G89+G90</f>
        <v>16.8</v>
      </c>
      <c r="H91" s="9">
        <f t="shared" si="7"/>
        <v>44.57</v>
      </c>
      <c r="I91" s="9">
        <f t="shared" si="7"/>
        <v>377.85</v>
      </c>
    </row>
    <row r="92" spans="2:9">
      <c r="B92" s="46" t="s">
        <v>10</v>
      </c>
      <c r="C92" s="4" t="s">
        <v>18</v>
      </c>
      <c r="D92" s="4" t="s">
        <v>67</v>
      </c>
      <c r="E92" s="4">
        <v>250</v>
      </c>
      <c r="F92" s="4">
        <v>0</v>
      </c>
      <c r="G92" s="4">
        <v>0</v>
      </c>
      <c r="H92" s="4">
        <v>0</v>
      </c>
      <c r="I92" s="4">
        <v>0</v>
      </c>
    </row>
    <row r="93" spans="2:9">
      <c r="B93" s="47"/>
      <c r="C93" s="17">
        <v>17</v>
      </c>
      <c r="D93" s="4" t="s">
        <v>153</v>
      </c>
      <c r="E93" s="4">
        <v>180</v>
      </c>
      <c r="F93" s="4">
        <v>5.22</v>
      </c>
      <c r="G93" s="4">
        <v>5.76</v>
      </c>
      <c r="H93" s="4">
        <v>7.2</v>
      </c>
      <c r="I93" s="4">
        <v>106.2</v>
      </c>
    </row>
    <row r="94" spans="2:9">
      <c r="B94" s="48" t="s">
        <v>12</v>
      </c>
      <c r="C94" s="49"/>
      <c r="D94" s="49"/>
      <c r="E94" s="50"/>
      <c r="F94" s="9">
        <v>5.22</v>
      </c>
      <c r="G94" s="9">
        <v>5.76</v>
      </c>
      <c r="H94" s="9">
        <v>7.2</v>
      </c>
      <c r="I94" s="9">
        <v>106.2</v>
      </c>
    </row>
    <row r="95" spans="2:9">
      <c r="B95" s="46" t="s">
        <v>13</v>
      </c>
      <c r="C95" s="4">
        <v>35</v>
      </c>
      <c r="D95" s="15" t="s">
        <v>56</v>
      </c>
      <c r="E95" s="4">
        <v>60</v>
      </c>
      <c r="F95" s="4">
        <v>1.0900000000000001</v>
      </c>
      <c r="G95" s="4">
        <v>2.84</v>
      </c>
      <c r="H95" s="4">
        <v>6.31</v>
      </c>
      <c r="I95" s="4">
        <v>54.67</v>
      </c>
    </row>
    <row r="96" spans="2:9">
      <c r="B96" s="51"/>
      <c r="C96" s="4">
        <v>36</v>
      </c>
      <c r="D96" s="4" t="s">
        <v>142</v>
      </c>
      <c r="E96" s="4">
        <v>200</v>
      </c>
      <c r="F96" s="4">
        <v>6.85</v>
      </c>
      <c r="G96" s="4">
        <v>5.37</v>
      </c>
      <c r="H96" s="4">
        <v>13.42</v>
      </c>
      <c r="I96" s="4">
        <v>146.66999999999999</v>
      </c>
    </row>
    <row r="97" spans="2:9">
      <c r="B97" s="51"/>
      <c r="C97" s="4">
        <v>30</v>
      </c>
      <c r="D97" s="4" t="s">
        <v>143</v>
      </c>
      <c r="E97" s="4">
        <v>75</v>
      </c>
      <c r="F97" s="4">
        <v>5.56</v>
      </c>
      <c r="G97" s="4">
        <v>6.58</v>
      </c>
      <c r="H97" s="4">
        <v>1.48</v>
      </c>
      <c r="I97" s="4">
        <v>90.5</v>
      </c>
    </row>
    <row r="98" spans="2:9">
      <c r="B98" s="51"/>
      <c r="C98" s="4">
        <v>22</v>
      </c>
      <c r="D98" s="4" t="s">
        <v>36</v>
      </c>
      <c r="E98" s="4">
        <v>130</v>
      </c>
      <c r="F98" s="4">
        <v>6.08</v>
      </c>
      <c r="G98" s="4">
        <v>8.58</v>
      </c>
      <c r="H98" s="4">
        <v>38.369999999999997</v>
      </c>
      <c r="I98" s="4">
        <v>259.74</v>
      </c>
    </row>
    <row r="99" spans="2:9">
      <c r="B99" s="51"/>
      <c r="C99" s="4">
        <v>23</v>
      </c>
      <c r="D99" s="4" t="s">
        <v>17</v>
      </c>
      <c r="E99" s="4">
        <v>180</v>
      </c>
      <c r="F99" s="4">
        <v>0.44</v>
      </c>
      <c r="G99" s="4">
        <v>0</v>
      </c>
      <c r="H99" s="4">
        <v>22.89</v>
      </c>
      <c r="I99" s="4">
        <v>96</v>
      </c>
    </row>
    <row r="100" spans="2:9">
      <c r="B100" s="51"/>
      <c r="C100" s="4" t="s">
        <v>18</v>
      </c>
      <c r="D100" s="4" t="s">
        <v>20</v>
      </c>
      <c r="E100" s="4">
        <v>50</v>
      </c>
      <c r="F100" s="4">
        <v>2.2400000000000002</v>
      </c>
      <c r="G100" s="4">
        <v>0.44</v>
      </c>
      <c r="H100" s="4">
        <v>15</v>
      </c>
      <c r="I100" s="4">
        <v>65.599999999999994</v>
      </c>
    </row>
    <row r="101" spans="2:9">
      <c r="B101" s="47"/>
      <c r="C101" s="4" t="s">
        <v>18</v>
      </c>
      <c r="D101" s="4" t="s">
        <v>19</v>
      </c>
      <c r="E101" s="4">
        <v>25</v>
      </c>
      <c r="F101" s="4">
        <v>1.4</v>
      </c>
      <c r="G101" s="4">
        <v>0.2</v>
      </c>
      <c r="H101" s="4">
        <v>12.15</v>
      </c>
      <c r="I101" s="4">
        <v>54.5</v>
      </c>
    </row>
    <row r="102" spans="2:9">
      <c r="B102" s="48" t="s">
        <v>21</v>
      </c>
      <c r="C102" s="49"/>
      <c r="D102" s="49"/>
      <c r="E102" s="50"/>
      <c r="F102" s="9">
        <f>F95+F96+F71+F97+F99+F100+F101</f>
        <v>27.18</v>
      </c>
      <c r="G102" s="9">
        <f>G95+G96+G71+G97+G99+G100+G101</f>
        <v>19.18</v>
      </c>
      <c r="H102" s="9">
        <f>H95+H96+H71+H97+H99+H100+H101</f>
        <v>95.85</v>
      </c>
      <c r="I102" s="9">
        <f>I95+I96+I71+I97+I99+I100+I101</f>
        <v>698.74</v>
      </c>
    </row>
    <row r="103" spans="2:9" ht="27.6" customHeight="1">
      <c r="B103" s="46" t="s">
        <v>22</v>
      </c>
      <c r="C103" s="4">
        <v>47</v>
      </c>
      <c r="D103" s="4" t="s">
        <v>101</v>
      </c>
      <c r="E103" s="4">
        <v>150</v>
      </c>
      <c r="F103" s="4">
        <v>7.88</v>
      </c>
      <c r="G103" s="4">
        <v>8.83</v>
      </c>
      <c r="H103" s="4">
        <v>35.880000000000003</v>
      </c>
      <c r="I103" s="4">
        <v>259</v>
      </c>
    </row>
    <row r="104" spans="2:9">
      <c r="B104" s="51"/>
      <c r="C104" s="4">
        <v>12</v>
      </c>
      <c r="D104" s="4" t="s">
        <v>42</v>
      </c>
      <c r="E104" s="4">
        <v>180</v>
      </c>
      <c r="F104" s="4">
        <v>0.04</v>
      </c>
      <c r="G104" s="4">
        <v>0</v>
      </c>
      <c r="H104" s="4">
        <v>12.13</v>
      </c>
      <c r="I104" s="4">
        <v>50</v>
      </c>
    </row>
    <row r="105" spans="2:9">
      <c r="B105" s="51"/>
      <c r="C105" s="4">
        <v>48</v>
      </c>
      <c r="D105" s="4" t="s">
        <v>157</v>
      </c>
      <c r="E105" s="4">
        <v>70</v>
      </c>
      <c r="F105" s="4">
        <v>6.17</v>
      </c>
      <c r="G105" s="4">
        <v>9.48</v>
      </c>
      <c r="H105" s="4">
        <v>37.630000000000003</v>
      </c>
      <c r="I105" s="4">
        <v>278</v>
      </c>
    </row>
    <row r="106" spans="2:9">
      <c r="B106" s="51"/>
      <c r="C106" s="4">
        <v>13</v>
      </c>
      <c r="D106" s="4" t="s">
        <v>151</v>
      </c>
      <c r="E106" s="4">
        <v>100</v>
      </c>
      <c r="F106" s="4">
        <v>1.36</v>
      </c>
      <c r="G106" s="4">
        <v>0.46</v>
      </c>
      <c r="H106" s="4">
        <v>18.899999999999999</v>
      </c>
      <c r="I106" s="4">
        <v>86.4</v>
      </c>
    </row>
    <row r="107" spans="2:9" ht="68.25" customHeight="1">
      <c r="B107" s="48" t="s">
        <v>26</v>
      </c>
      <c r="C107" s="49"/>
      <c r="D107" s="49"/>
      <c r="E107" s="50"/>
      <c r="F107" s="9">
        <f>F103+F104+F105+F106</f>
        <v>15.45</v>
      </c>
      <c r="G107" s="11">
        <f t="shared" ref="G107:I107" si="8">G103+G104+G105+G106</f>
        <v>18.770000000000003</v>
      </c>
      <c r="H107" s="11">
        <f t="shared" si="8"/>
        <v>104.54000000000002</v>
      </c>
      <c r="I107" s="11">
        <f t="shared" si="8"/>
        <v>673.4</v>
      </c>
    </row>
    <row r="108" spans="2:9" ht="25.5" hidden="1" customHeight="1">
      <c r="B108" s="60" t="s">
        <v>59</v>
      </c>
      <c r="C108" s="60"/>
      <c r="D108" s="60"/>
      <c r="E108" s="60"/>
      <c r="F108" s="9">
        <f>F91+F94+F102+F107</f>
        <v>60.19</v>
      </c>
      <c r="G108" s="9">
        <f>G91+G94+G102+G107</f>
        <v>60.510000000000005</v>
      </c>
      <c r="H108" s="9">
        <f>H91+H94+H102+H107</f>
        <v>252.16000000000003</v>
      </c>
      <c r="I108" s="9">
        <f>I91+I94+I102+I107</f>
        <v>1856.19</v>
      </c>
    </row>
    <row r="109" spans="2:9" hidden="1">
      <c r="B109" s="16"/>
      <c r="C109" s="16"/>
      <c r="D109" s="16"/>
      <c r="E109" s="16"/>
      <c r="F109" s="15"/>
      <c r="G109" s="15"/>
      <c r="H109" s="15"/>
      <c r="I109" s="15"/>
    </row>
    <row r="110" spans="2:9" ht="2.25" hidden="1" customHeight="1">
      <c r="B110" s="16"/>
      <c r="C110" s="16"/>
      <c r="D110" s="16"/>
      <c r="E110" s="16"/>
      <c r="F110" s="15"/>
      <c r="G110" s="15"/>
      <c r="H110" s="15"/>
      <c r="I110" s="15"/>
    </row>
    <row r="111" spans="2:9" ht="6.75" hidden="1" customHeight="1">
      <c r="B111" s="10"/>
      <c r="C111" s="15"/>
      <c r="D111" s="15"/>
      <c r="E111" s="15"/>
      <c r="F111" s="15"/>
      <c r="G111" s="15"/>
      <c r="H111" s="15"/>
      <c r="I111" s="15"/>
    </row>
    <row r="112" spans="2:9">
      <c r="B112" s="48" t="s">
        <v>60</v>
      </c>
      <c r="C112" s="49"/>
      <c r="D112" s="49"/>
      <c r="E112" s="49"/>
      <c r="F112" s="49"/>
      <c r="G112" s="49"/>
      <c r="H112" s="49"/>
      <c r="I112" s="50"/>
    </row>
    <row r="113" spans="2:9" ht="4.5" customHeight="1">
      <c r="B113" s="46" t="s">
        <v>1</v>
      </c>
      <c r="C113" s="46" t="s">
        <v>2</v>
      </c>
      <c r="D113" s="46" t="s">
        <v>40</v>
      </c>
      <c r="E113" s="46" t="s">
        <v>41</v>
      </c>
      <c r="F113" s="52" t="s">
        <v>5</v>
      </c>
      <c r="G113" s="53"/>
      <c r="H113" s="54"/>
      <c r="I113" s="46" t="s">
        <v>8</v>
      </c>
    </row>
    <row r="114" spans="2:9">
      <c r="B114" s="47"/>
      <c r="C114" s="47"/>
      <c r="D114" s="47"/>
      <c r="E114" s="47"/>
      <c r="F114" s="4" t="s">
        <v>29</v>
      </c>
      <c r="G114" s="4" t="s">
        <v>30</v>
      </c>
      <c r="H114" s="4" t="s">
        <v>31</v>
      </c>
      <c r="I114" s="47"/>
    </row>
    <row r="115" spans="2:9">
      <c r="B115" s="46" t="s">
        <v>6</v>
      </c>
      <c r="C115" s="4">
        <v>41</v>
      </c>
      <c r="D115" s="4" t="s">
        <v>219</v>
      </c>
      <c r="E115" s="4">
        <v>200</v>
      </c>
      <c r="F115" s="4">
        <v>6.46</v>
      </c>
      <c r="G115" s="4">
        <v>7.45</v>
      </c>
      <c r="H115" s="4">
        <v>30.19</v>
      </c>
      <c r="I115" s="4">
        <v>212</v>
      </c>
    </row>
    <row r="116" spans="2:9">
      <c r="B116" s="51"/>
      <c r="C116" s="4">
        <v>2</v>
      </c>
      <c r="D116" s="4" t="s">
        <v>7</v>
      </c>
      <c r="E116" s="8" t="s">
        <v>231</v>
      </c>
      <c r="F116" s="4">
        <v>4.5</v>
      </c>
      <c r="G116" s="4">
        <v>6.92</v>
      </c>
      <c r="H116" s="4">
        <v>17.28</v>
      </c>
      <c r="I116" s="4">
        <v>142.01</v>
      </c>
    </row>
    <row r="117" spans="2:9">
      <c r="B117" s="47"/>
      <c r="C117" s="4">
        <v>3</v>
      </c>
      <c r="D117" s="4" t="s">
        <v>50</v>
      </c>
      <c r="E117" s="4">
        <v>200</v>
      </c>
      <c r="F117" s="4">
        <v>2.5</v>
      </c>
      <c r="G117" s="4">
        <v>3.5</v>
      </c>
      <c r="H117" s="4">
        <v>17.010000000000002</v>
      </c>
      <c r="I117" s="4">
        <v>109.54</v>
      </c>
    </row>
    <row r="118" spans="2:9">
      <c r="B118" s="48" t="s">
        <v>9</v>
      </c>
      <c r="C118" s="49"/>
      <c r="D118" s="49"/>
      <c r="E118" s="50"/>
      <c r="F118" s="9">
        <f>F115+F116+F117</f>
        <v>13.46</v>
      </c>
      <c r="G118" s="9">
        <f t="shared" ref="G118:I118" si="9">G115+G116+G117</f>
        <v>17.87</v>
      </c>
      <c r="H118" s="9">
        <f t="shared" si="9"/>
        <v>64.48</v>
      </c>
      <c r="I118" s="9">
        <f t="shared" si="9"/>
        <v>463.55</v>
      </c>
    </row>
    <row r="119" spans="2:9">
      <c r="B119" s="46" t="s">
        <v>10</v>
      </c>
      <c r="C119" s="4" t="s">
        <v>18</v>
      </c>
      <c r="D119" s="4" t="s">
        <v>67</v>
      </c>
      <c r="E119" s="4">
        <v>250</v>
      </c>
      <c r="F119" s="4">
        <v>0</v>
      </c>
      <c r="G119" s="4">
        <v>0</v>
      </c>
      <c r="H119" s="4">
        <v>0</v>
      </c>
      <c r="I119" s="4">
        <v>0</v>
      </c>
    </row>
    <row r="120" spans="2:9">
      <c r="B120" s="47"/>
      <c r="C120" s="4">
        <v>4</v>
      </c>
      <c r="D120" s="4" t="s">
        <v>11</v>
      </c>
      <c r="E120" s="4">
        <v>180</v>
      </c>
      <c r="F120" s="4">
        <v>5.8</v>
      </c>
      <c r="G120" s="4">
        <v>5</v>
      </c>
      <c r="H120" s="4">
        <v>9.66</v>
      </c>
      <c r="I120" s="4">
        <v>108.07</v>
      </c>
    </row>
    <row r="121" spans="2:9">
      <c r="B121" s="48" t="s">
        <v>12</v>
      </c>
      <c r="C121" s="49"/>
      <c r="D121" s="49"/>
      <c r="E121" s="50"/>
      <c r="F121" s="9">
        <v>5.8</v>
      </c>
      <c r="G121" s="9">
        <v>5</v>
      </c>
      <c r="H121" s="9">
        <v>9.66</v>
      </c>
      <c r="I121" s="9">
        <v>108.07</v>
      </c>
    </row>
    <row r="122" spans="2:9" ht="30">
      <c r="B122" s="46" t="s">
        <v>61</v>
      </c>
      <c r="C122" s="4">
        <v>42</v>
      </c>
      <c r="D122" s="4" t="s">
        <v>145</v>
      </c>
      <c r="E122" s="4">
        <v>60</v>
      </c>
      <c r="F122" s="4">
        <v>1</v>
      </c>
      <c r="G122" s="4">
        <v>5.07</v>
      </c>
      <c r="H122" s="4">
        <v>3.03</v>
      </c>
      <c r="I122" s="4">
        <v>57</v>
      </c>
    </row>
    <row r="123" spans="2:9" ht="48" customHeight="1">
      <c r="B123" s="51"/>
      <c r="C123" s="4" t="s">
        <v>190</v>
      </c>
      <c r="D123" s="4" t="s">
        <v>179</v>
      </c>
      <c r="E123" s="4" t="s">
        <v>180</v>
      </c>
      <c r="F123" s="12">
        <v>9.9700000000000006</v>
      </c>
      <c r="G123" s="12">
        <v>3.45</v>
      </c>
      <c r="H123" s="12">
        <v>34.119999999999997</v>
      </c>
      <c r="I123" s="12">
        <v>204.57</v>
      </c>
    </row>
    <row r="124" spans="2:9">
      <c r="B124" s="51"/>
      <c r="C124" s="4">
        <v>45</v>
      </c>
      <c r="D124" s="4" t="s">
        <v>62</v>
      </c>
      <c r="E124" s="4">
        <v>80</v>
      </c>
      <c r="F124" s="4">
        <v>7.77</v>
      </c>
      <c r="G124" s="4">
        <v>10.7</v>
      </c>
      <c r="H124" s="4">
        <v>1.68</v>
      </c>
      <c r="I124" s="4">
        <v>153.26</v>
      </c>
    </row>
    <row r="125" spans="2:9">
      <c r="B125" s="51"/>
      <c r="C125" s="4">
        <v>11</v>
      </c>
      <c r="D125" s="4" t="s">
        <v>109</v>
      </c>
      <c r="E125" s="4">
        <v>130</v>
      </c>
      <c r="F125" s="4">
        <v>5.21</v>
      </c>
      <c r="G125" s="4">
        <v>4.59</v>
      </c>
      <c r="H125" s="4">
        <v>32.03</v>
      </c>
      <c r="I125" s="4">
        <v>186</v>
      </c>
    </row>
    <row r="126" spans="2:9">
      <c r="B126" s="51"/>
      <c r="C126" s="4">
        <v>46</v>
      </c>
      <c r="D126" s="4" t="s">
        <v>156</v>
      </c>
      <c r="E126" s="4">
        <v>180</v>
      </c>
      <c r="F126" s="4">
        <v>0.19</v>
      </c>
      <c r="G126" s="4">
        <v>0.04</v>
      </c>
      <c r="H126" s="4">
        <v>16.21</v>
      </c>
      <c r="I126" s="4">
        <v>65.930000000000007</v>
      </c>
    </row>
    <row r="127" spans="2:9">
      <c r="B127" s="51"/>
      <c r="C127" s="4" t="s">
        <v>18</v>
      </c>
      <c r="D127" s="4" t="s">
        <v>19</v>
      </c>
      <c r="E127" s="4">
        <v>50</v>
      </c>
      <c r="F127" s="4">
        <v>1.4</v>
      </c>
      <c r="G127" s="4">
        <v>0.2</v>
      </c>
      <c r="H127" s="4">
        <v>12.15</v>
      </c>
      <c r="I127" s="4">
        <v>54.5</v>
      </c>
    </row>
    <row r="128" spans="2:9">
      <c r="B128" s="47"/>
      <c r="C128" s="4" t="s">
        <v>18</v>
      </c>
      <c r="D128" s="4" t="s">
        <v>20</v>
      </c>
      <c r="E128" s="4">
        <v>50</v>
      </c>
      <c r="F128" s="4">
        <v>1.1200000000000001</v>
      </c>
      <c r="G128" s="4">
        <v>0.22</v>
      </c>
      <c r="H128" s="4">
        <v>7.5</v>
      </c>
      <c r="I128" s="4">
        <v>32.799999999999997</v>
      </c>
    </row>
    <row r="129" spans="2:9">
      <c r="B129" s="48" t="s">
        <v>21</v>
      </c>
      <c r="C129" s="49"/>
      <c r="D129" s="49"/>
      <c r="E129" s="50"/>
      <c r="F129" s="9">
        <f>F122+F123+F124+F125+F126+F127+F128</f>
        <v>26.660000000000004</v>
      </c>
      <c r="G129" s="9">
        <f t="shared" ref="G129:I129" si="10">G122+G123+G124+G125+G126+G127+G128</f>
        <v>24.269999999999996</v>
      </c>
      <c r="H129" s="9">
        <f t="shared" si="10"/>
        <v>106.72</v>
      </c>
      <c r="I129" s="9">
        <f t="shared" si="10"/>
        <v>754.06</v>
      </c>
    </row>
    <row r="130" spans="2:9">
      <c r="B130" s="46" t="s">
        <v>22</v>
      </c>
      <c r="C130" s="4">
        <v>39</v>
      </c>
      <c r="D130" s="4" t="s">
        <v>144</v>
      </c>
      <c r="E130" s="4">
        <v>120</v>
      </c>
      <c r="F130" s="4">
        <v>11.76</v>
      </c>
      <c r="G130" s="4">
        <v>8.23</v>
      </c>
      <c r="H130" s="4">
        <v>42</v>
      </c>
      <c r="I130" s="4">
        <v>289.11</v>
      </c>
    </row>
    <row r="131" spans="2:9">
      <c r="B131" s="51"/>
      <c r="C131" s="4">
        <v>40</v>
      </c>
      <c r="D131" s="4" t="s">
        <v>58</v>
      </c>
      <c r="E131" s="4">
        <v>150</v>
      </c>
      <c r="F131" s="4">
        <v>3.35</v>
      </c>
      <c r="G131" s="4">
        <v>6.07</v>
      </c>
      <c r="H131" s="4">
        <v>22.19</v>
      </c>
      <c r="I131" s="4">
        <v>183.73</v>
      </c>
    </row>
    <row r="132" spans="2:9">
      <c r="B132" s="51"/>
      <c r="C132" s="4">
        <v>55</v>
      </c>
      <c r="D132" s="4" t="s">
        <v>38</v>
      </c>
      <c r="E132" s="4">
        <v>200</v>
      </c>
      <c r="F132" s="4">
        <v>0</v>
      </c>
      <c r="G132" s="4">
        <v>0</v>
      </c>
      <c r="H132" s="4">
        <v>11.98</v>
      </c>
      <c r="I132" s="4">
        <v>48</v>
      </c>
    </row>
    <row r="133" spans="2:9">
      <c r="B133" s="51"/>
      <c r="C133" s="4" t="s">
        <v>18</v>
      </c>
      <c r="D133" s="4" t="s">
        <v>20</v>
      </c>
      <c r="E133" s="4">
        <v>25</v>
      </c>
      <c r="F133" s="4">
        <v>1.1200000000000001</v>
      </c>
      <c r="G133" s="4">
        <v>0.22</v>
      </c>
      <c r="H133" s="4">
        <v>7.5</v>
      </c>
      <c r="I133" s="4">
        <v>32.799999999999997</v>
      </c>
    </row>
    <row r="134" spans="2:9">
      <c r="B134" s="51"/>
      <c r="C134" s="4" t="s">
        <v>18</v>
      </c>
      <c r="D134" s="4" t="s">
        <v>19</v>
      </c>
      <c r="E134" s="4">
        <v>25</v>
      </c>
      <c r="F134" s="4">
        <v>1.4</v>
      </c>
      <c r="G134" s="4">
        <v>0.2</v>
      </c>
      <c r="H134" s="4">
        <v>12.15</v>
      </c>
      <c r="I134" s="4">
        <v>54.5</v>
      </c>
    </row>
    <row r="135" spans="2:9">
      <c r="B135" s="47"/>
      <c r="C135" s="4">
        <v>13</v>
      </c>
      <c r="D135" s="4" t="s">
        <v>151</v>
      </c>
      <c r="E135" s="4">
        <v>100</v>
      </c>
      <c r="F135" s="4">
        <v>1.36</v>
      </c>
      <c r="G135" s="4">
        <v>0.46</v>
      </c>
      <c r="H135" s="4">
        <v>18.899999999999999</v>
      </c>
      <c r="I135" s="4">
        <v>86.4</v>
      </c>
    </row>
    <row r="136" spans="2:9">
      <c r="B136" s="48" t="s">
        <v>26</v>
      </c>
      <c r="C136" s="49"/>
      <c r="D136" s="49"/>
      <c r="E136" s="50"/>
      <c r="F136" s="9">
        <f>F130+F131+F132+F133+F134+F135</f>
        <v>18.989999999999998</v>
      </c>
      <c r="G136" s="11">
        <f t="shared" ref="G136:I136" si="11">G130+G131+G132+G133+G134+G135</f>
        <v>15.180000000000001</v>
      </c>
      <c r="H136" s="11">
        <f t="shared" si="11"/>
        <v>114.72</v>
      </c>
      <c r="I136" s="11">
        <f t="shared" si="11"/>
        <v>694.54</v>
      </c>
    </row>
    <row r="137" spans="2:9">
      <c r="B137" s="48" t="s">
        <v>65</v>
      </c>
      <c r="C137" s="49"/>
      <c r="D137" s="49"/>
      <c r="E137" s="50"/>
      <c r="F137" s="9">
        <f>F118+F121+F129+F136</f>
        <v>64.91</v>
      </c>
      <c r="G137" s="9">
        <f t="shared" ref="G137:I137" si="12">G118+G121+G129+G136</f>
        <v>62.32</v>
      </c>
      <c r="H137" s="9">
        <f t="shared" si="12"/>
        <v>295.58000000000004</v>
      </c>
      <c r="I137" s="9">
        <f t="shared" si="12"/>
        <v>2020.2199999999998</v>
      </c>
    </row>
    <row r="138" spans="2:9">
      <c r="B138" s="10"/>
      <c r="C138" s="10"/>
      <c r="D138" s="10"/>
      <c r="E138" s="10"/>
      <c r="F138" s="10"/>
      <c r="G138" s="10"/>
      <c r="H138" s="10"/>
      <c r="I138" s="10"/>
    </row>
    <row r="139" spans="2:9">
      <c r="B139" s="10"/>
      <c r="C139" s="10"/>
      <c r="D139" s="10"/>
      <c r="E139" s="10"/>
      <c r="F139" s="10"/>
      <c r="G139" s="10"/>
      <c r="H139" s="10"/>
      <c r="I139" s="10"/>
    </row>
    <row r="140" spans="2:9">
      <c r="B140" s="10"/>
      <c r="C140" s="10"/>
      <c r="D140" s="10"/>
      <c r="E140" s="10"/>
      <c r="F140" s="10"/>
      <c r="G140" s="10"/>
      <c r="H140" s="10"/>
      <c r="I140" s="10"/>
    </row>
    <row r="141" spans="2:9">
      <c r="B141" s="10"/>
      <c r="C141" s="10"/>
      <c r="D141" s="10"/>
      <c r="E141" s="10"/>
      <c r="F141" s="10"/>
      <c r="G141" s="10"/>
      <c r="H141" s="10"/>
      <c r="I141" s="10"/>
    </row>
    <row r="142" spans="2:9">
      <c r="B142" s="10"/>
      <c r="C142" s="10"/>
      <c r="D142" s="10"/>
      <c r="E142" s="10"/>
      <c r="F142" s="10"/>
      <c r="G142" s="10"/>
      <c r="H142" s="10"/>
      <c r="I142" s="10"/>
    </row>
    <row r="143" spans="2:9">
      <c r="B143" s="55" t="s">
        <v>66</v>
      </c>
      <c r="C143" s="56"/>
      <c r="D143" s="56"/>
      <c r="E143" s="56"/>
      <c r="F143" s="56"/>
      <c r="G143" s="56"/>
      <c r="H143" s="56"/>
      <c r="I143" s="57"/>
    </row>
    <row r="144" spans="2:9" ht="41.45" customHeight="1">
      <c r="B144" s="46" t="s">
        <v>1</v>
      </c>
      <c r="C144" s="46" t="s">
        <v>2</v>
      </c>
      <c r="D144" s="46" t="s">
        <v>40</v>
      </c>
      <c r="E144" s="46" t="s">
        <v>41</v>
      </c>
      <c r="F144" s="52" t="s">
        <v>5</v>
      </c>
      <c r="G144" s="53"/>
      <c r="H144" s="54"/>
      <c r="I144" s="46" t="s">
        <v>8</v>
      </c>
    </row>
    <row r="145" spans="2:9">
      <c r="B145" s="47"/>
      <c r="C145" s="47"/>
      <c r="D145" s="47"/>
      <c r="E145" s="47"/>
      <c r="F145" s="4" t="s">
        <v>29</v>
      </c>
      <c r="G145" s="4" t="s">
        <v>30</v>
      </c>
      <c r="H145" s="4" t="s">
        <v>31</v>
      </c>
      <c r="I145" s="47"/>
    </row>
    <row r="146" spans="2:9">
      <c r="B146" s="46" t="s">
        <v>6</v>
      </c>
      <c r="C146" s="4">
        <v>56</v>
      </c>
      <c r="D146" s="4" t="s">
        <v>212</v>
      </c>
      <c r="E146" s="4">
        <v>200</v>
      </c>
      <c r="F146" s="4">
        <v>6.22</v>
      </c>
      <c r="G146" s="4">
        <v>7.14</v>
      </c>
      <c r="H146" s="4">
        <v>25.94</v>
      </c>
      <c r="I146" s="4">
        <v>191</v>
      </c>
    </row>
    <row r="147" spans="2:9">
      <c r="B147" s="51"/>
      <c r="C147" s="4">
        <v>15</v>
      </c>
      <c r="D147" s="4" t="s">
        <v>43</v>
      </c>
      <c r="E147" s="8" t="s">
        <v>232</v>
      </c>
      <c r="F147" s="4">
        <v>2.8</v>
      </c>
      <c r="G147" s="4">
        <v>4.6900000000000004</v>
      </c>
      <c r="H147" s="4">
        <v>24.68</v>
      </c>
      <c r="I147" s="4">
        <v>152.13</v>
      </c>
    </row>
    <row r="148" spans="2:9">
      <c r="B148" s="51"/>
      <c r="C148" s="4">
        <v>57</v>
      </c>
      <c r="D148" s="4" t="s">
        <v>108</v>
      </c>
      <c r="E148" s="4">
        <v>40</v>
      </c>
      <c r="F148" s="4">
        <v>5.0999999999999996</v>
      </c>
      <c r="G148" s="4">
        <v>4.5999999999999996</v>
      </c>
      <c r="H148" s="4">
        <v>0.3</v>
      </c>
      <c r="I148" s="4">
        <v>63</v>
      </c>
    </row>
    <row r="149" spans="2:9">
      <c r="B149" s="47"/>
      <c r="C149" s="4">
        <v>16</v>
      </c>
      <c r="D149" s="4" t="s">
        <v>32</v>
      </c>
      <c r="E149" s="4">
        <v>180</v>
      </c>
      <c r="F149" s="4">
        <v>2.2999999999999998</v>
      </c>
      <c r="G149" s="4">
        <v>3.44</v>
      </c>
      <c r="H149" s="4">
        <v>16.89</v>
      </c>
      <c r="I149" s="4">
        <v>107.72</v>
      </c>
    </row>
    <row r="150" spans="2:9">
      <c r="B150" s="48" t="s">
        <v>9</v>
      </c>
      <c r="C150" s="49"/>
      <c r="D150" s="49"/>
      <c r="E150" s="50"/>
      <c r="F150" s="9">
        <f>F175+F148+F149</f>
        <v>14.079999999999998</v>
      </c>
      <c r="G150" s="9">
        <f>G175+G148+G149</f>
        <v>15.26</v>
      </c>
      <c r="H150" s="9">
        <f>H175+H148+H149</f>
        <v>44.74</v>
      </c>
      <c r="I150" s="9">
        <f>I175+I148+I149</f>
        <v>370.72</v>
      </c>
    </row>
    <row r="151" spans="2:9">
      <c r="B151" s="46" t="s">
        <v>10</v>
      </c>
      <c r="C151" s="4" t="s">
        <v>18</v>
      </c>
      <c r="D151" s="4" t="s">
        <v>67</v>
      </c>
      <c r="E151" s="4">
        <v>250</v>
      </c>
      <c r="F151" s="4">
        <v>0</v>
      </c>
      <c r="G151" s="4">
        <v>0</v>
      </c>
      <c r="H151" s="4">
        <v>0</v>
      </c>
      <c r="I151" s="4">
        <v>0</v>
      </c>
    </row>
    <row r="152" spans="2:9" ht="33" customHeight="1">
      <c r="B152" s="47"/>
      <c r="C152" s="4" t="s">
        <v>18</v>
      </c>
      <c r="D152" s="4" t="s">
        <v>155</v>
      </c>
      <c r="E152" s="4">
        <v>150</v>
      </c>
      <c r="F152" s="4">
        <v>0</v>
      </c>
      <c r="G152" s="4">
        <v>0</v>
      </c>
      <c r="H152" s="4">
        <v>14.3</v>
      </c>
      <c r="I152" s="4">
        <v>56.3</v>
      </c>
    </row>
    <row r="153" spans="2:9">
      <c r="B153" s="48" t="s">
        <v>12</v>
      </c>
      <c r="C153" s="49"/>
      <c r="D153" s="49"/>
      <c r="E153" s="50"/>
      <c r="F153" s="9">
        <v>0</v>
      </c>
      <c r="G153" s="9">
        <v>0</v>
      </c>
      <c r="H153" s="9">
        <v>14.3</v>
      </c>
      <c r="I153" s="9">
        <v>56.3</v>
      </c>
    </row>
    <row r="154" spans="2:9">
      <c r="B154" s="46" t="s">
        <v>13</v>
      </c>
      <c r="C154" s="4">
        <v>51</v>
      </c>
      <c r="D154" s="4" t="s">
        <v>69</v>
      </c>
      <c r="E154" s="4">
        <v>60</v>
      </c>
      <c r="F154" s="4">
        <v>1</v>
      </c>
      <c r="G154" s="4">
        <v>5.4</v>
      </c>
      <c r="H154" s="4">
        <v>4.7</v>
      </c>
      <c r="I154" s="4">
        <v>75.099999999999994</v>
      </c>
    </row>
    <row r="155" spans="2:9" ht="30">
      <c r="B155" s="51"/>
      <c r="C155" s="4">
        <v>52</v>
      </c>
      <c r="D155" s="4" t="s">
        <v>230</v>
      </c>
      <c r="E155" s="4" t="s">
        <v>70</v>
      </c>
      <c r="F155" s="4">
        <v>6.75</v>
      </c>
      <c r="G155" s="4">
        <v>4.67</v>
      </c>
      <c r="H155" s="4">
        <v>12.62</v>
      </c>
      <c r="I155" s="4">
        <v>135</v>
      </c>
    </row>
    <row r="156" spans="2:9">
      <c r="B156" s="51"/>
      <c r="C156" s="4">
        <v>53</v>
      </c>
      <c r="D156" s="4" t="s">
        <v>158</v>
      </c>
      <c r="E156" s="4">
        <v>210</v>
      </c>
      <c r="F156" s="4">
        <v>7.35</v>
      </c>
      <c r="G156" s="4">
        <v>8.9600000000000009</v>
      </c>
      <c r="H156" s="4">
        <v>11.41</v>
      </c>
      <c r="I156" s="4">
        <v>155.68</v>
      </c>
    </row>
    <row r="157" spans="2:9" ht="30">
      <c r="B157" s="51"/>
      <c r="C157" s="4">
        <v>31</v>
      </c>
      <c r="D157" s="4" t="s">
        <v>55</v>
      </c>
      <c r="E157" s="4">
        <v>180</v>
      </c>
      <c r="F157" s="4">
        <v>0.24</v>
      </c>
      <c r="G157" s="4">
        <v>0</v>
      </c>
      <c r="H157" s="4">
        <v>38.76</v>
      </c>
      <c r="I157" s="4">
        <v>150.36000000000001</v>
      </c>
    </row>
    <row r="158" spans="2:9">
      <c r="B158" s="51"/>
      <c r="C158" s="4" t="s">
        <v>18</v>
      </c>
      <c r="D158" s="4" t="s">
        <v>19</v>
      </c>
      <c r="E158" s="4">
        <v>25</v>
      </c>
      <c r="F158" s="4">
        <v>1.4</v>
      </c>
      <c r="G158" s="4">
        <v>0.2</v>
      </c>
      <c r="H158" s="4">
        <v>12.15</v>
      </c>
      <c r="I158" s="4">
        <v>54.5</v>
      </c>
    </row>
    <row r="159" spans="2:9">
      <c r="B159" s="47"/>
      <c r="C159" s="4" t="s">
        <v>18</v>
      </c>
      <c r="D159" s="4" t="s">
        <v>20</v>
      </c>
      <c r="E159" s="4">
        <v>25</v>
      </c>
      <c r="F159" s="4">
        <v>1.1200000000000001</v>
      </c>
      <c r="G159" s="4">
        <v>0.22</v>
      </c>
      <c r="H159" s="4">
        <v>7.5</v>
      </c>
      <c r="I159" s="4">
        <v>32.799999999999997</v>
      </c>
    </row>
    <row r="160" spans="2:9">
      <c r="B160" s="48" t="s">
        <v>21</v>
      </c>
      <c r="C160" s="49"/>
      <c r="D160" s="49"/>
      <c r="E160" s="50"/>
      <c r="F160" s="9">
        <f>F154+F155+F156+F157+F158+F159</f>
        <v>17.86</v>
      </c>
      <c r="G160" s="9">
        <f t="shared" ref="G160:I160" si="13">G154+G155+G156+G157+G158+G159</f>
        <v>19.45</v>
      </c>
      <c r="H160" s="9">
        <f t="shared" si="13"/>
        <v>87.14</v>
      </c>
      <c r="I160" s="9">
        <f t="shared" si="13"/>
        <v>603.43999999999994</v>
      </c>
    </row>
    <row r="161" spans="2:23" ht="27.6" customHeight="1">
      <c r="B161" s="46" t="s">
        <v>22</v>
      </c>
      <c r="C161" s="4">
        <v>54</v>
      </c>
      <c r="D161" s="4" t="s">
        <v>118</v>
      </c>
      <c r="E161" s="4">
        <v>210</v>
      </c>
      <c r="F161" s="4">
        <v>11.2</v>
      </c>
      <c r="G161" s="4">
        <v>8.6</v>
      </c>
      <c r="H161" s="4">
        <v>121.3</v>
      </c>
      <c r="I161" s="4">
        <v>623.6</v>
      </c>
      <c r="J161" s="7"/>
    </row>
    <row r="162" spans="2:23">
      <c r="B162" s="51"/>
      <c r="C162" s="4">
        <v>113</v>
      </c>
      <c r="D162" s="4" t="s">
        <v>242</v>
      </c>
      <c r="E162" s="4">
        <v>180</v>
      </c>
      <c r="F162" s="4">
        <v>0</v>
      </c>
      <c r="G162" s="4">
        <v>0</v>
      </c>
      <c r="H162" s="4">
        <v>9.1</v>
      </c>
      <c r="I162" s="4">
        <v>37</v>
      </c>
    </row>
    <row r="163" spans="2:23">
      <c r="B163" s="51"/>
      <c r="C163" s="4" t="s">
        <v>18</v>
      </c>
      <c r="D163" s="4" t="s">
        <v>160</v>
      </c>
      <c r="E163" s="4">
        <v>20</v>
      </c>
      <c r="F163" s="4">
        <v>1.82</v>
      </c>
      <c r="G163" s="4">
        <v>1.56</v>
      </c>
      <c r="H163" s="4">
        <v>13.44</v>
      </c>
      <c r="I163" s="4">
        <v>76.2</v>
      </c>
    </row>
    <row r="164" spans="2:23">
      <c r="B164" s="51"/>
      <c r="C164" s="4" t="s">
        <v>18</v>
      </c>
      <c r="D164" s="4" t="s">
        <v>20</v>
      </c>
      <c r="E164" s="4">
        <v>25</v>
      </c>
      <c r="F164" s="4">
        <v>1.1200000000000001</v>
      </c>
      <c r="G164" s="4">
        <v>0.22</v>
      </c>
      <c r="H164" s="4">
        <v>7.5</v>
      </c>
      <c r="I164" s="4">
        <v>32.799999999999997</v>
      </c>
    </row>
    <row r="165" spans="2:23">
      <c r="B165" s="51"/>
      <c r="C165" s="4" t="s">
        <v>18</v>
      </c>
      <c r="D165" s="4" t="s">
        <v>19</v>
      </c>
      <c r="E165" s="4">
        <v>25</v>
      </c>
      <c r="F165" s="4">
        <v>1.4</v>
      </c>
      <c r="G165" s="4">
        <v>0.2</v>
      </c>
      <c r="H165" s="4">
        <v>12.15</v>
      </c>
      <c r="I165" s="4">
        <v>54.5</v>
      </c>
    </row>
    <row r="166" spans="2:23">
      <c r="B166" s="47"/>
      <c r="C166" s="4" t="s">
        <v>18</v>
      </c>
      <c r="D166" s="4" t="s">
        <v>151</v>
      </c>
      <c r="E166" s="4">
        <v>100</v>
      </c>
      <c r="F166" s="4">
        <v>0.9</v>
      </c>
      <c r="G166" s="4">
        <v>0.2</v>
      </c>
      <c r="H166" s="4">
        <v>8.1</v>
      </c>
      <c r="I166" s="4">
        <v>36</v>
      </c>
    </row>
    <row r="167" spans="2:23">
      <c r="B167" s="48" t="s">
        <v>26</v>
      </c>
      <c r="C167" s="49"/>
      <c r="D167" s="49"/>
      <c r="E167" s="50"/>
      <c r="F167" s="9">
        <f>F161+F162+F163+F164+F165+F166</f>
        <v>16.440000000000001</v>
      </c>
      <c r="G167" s="9">
        <f t="shared" ref="G167:I167" si="14">G161+G162+G163+G164+G165+G166</f>
        <v>10.78</v>
      </c>
      <c r="H167" s="9">
        <f t="shared" si="14"/>
        <v>171.59</v>
      </c>
      <c r="I167" s="9">
        <f t="shared" si="14"/>
        <v>860.1</v>
      </c>
      <c r="O167" s="6"/>
      <c r="P167" s="6"/>
      <c r="Q167" s="6"/>
      <c r="R167" s="6"/>
      <c r="S167" s="6"/>
      <c r="T167" s="6"/>
      <c r="U167" s="6"/>
      <c r="V167" s="6"/>
      <c r="W167" s="6"/>
    </row>
    <row r="168" spans="2:23">
      <c r="B168" s="48" t="s">
        <v>71</v>
      </c>
      <c r="C168" s="49"/>
      <c r="D168" s="49"/>
      <c r="E168" s="50"/>
      <c r="F168" s="9">
        <f>F150+F153+F160+F167</f>
        <v>48.379999999999995</v>
      </c>
      <c r="G168" s="9">
        <f>G150+G153+G160+G167</f>
        <v>45.49</v>
      </c>
      <c r="H168" s="9">
        <f>H150+H153+H160+H167</f>
        <v>317.77</v>
      </c>
      <c r="I168" s="9">
        <f>I150+I153+I160+I167</f>
        <v>1890.56</v>
      </c>
      <c r="O168" s="6"/>
      <c r="P168" s="6"/>
      <c r="Q168" s="6"/>
      <c r="R168" s="6"/>
      <c r="S168" s="6"/>
      <c r="T168" s="6"/>
      <c r="U168" s="6"/>
      <c r="V168" s="6"/>
      <c r="W168" s="6"/>
    </row>
    <row r="169" spans="2:23">
      <c r="B169" s="10"/>
      <c r="C169" s="10"/>
      <c r="D169" s="10"/>
      <c r="E169" s="10"/>
      <c r="F169" s="10"/>
      <c r="G169" s="10"/>
      <c r="H169" s="10"/>
      <c r="I169" s="10"/>
      <c r="O169" s="6"/>
      <c r="P169" s="2"/>
      <c r="Q169" s="2"/>
      <c r="R169" s="2"/>
      <c r="S169" s="2"/>
      <c r="T169" s="2"/>
      <c r="U169" s="2"/>
      <c r="V169" s="2"/>
      <c r="W169" s="6"/>
    </row>
    <row r="170" spans="2:23">
      <c r="B170" s="10"/>
      <c r="C170" s="10"/>
      <c r="D170" s="10"/>
      <c r="E170" s="10"/>
      <c r="F170" s="10"/>
      <c r="G170" s="10"/>
      <c r="H170" s="10"/>
      <c r="I170" s="10"/>
      <c r="O170" s="6"/>
      <c r="P170" s="2"/>
      <c r="Q170" s="2"/>
      <c r="R170" s="2"/>
      <c r="S170" s="2"/>
      <c r="T170" s="2"/>
      <c r="U170" s="2"/>
      <c r="V170" s="2"/>
      <c r="W170" s="6"/>
    </row>
    <row r="171" spans="2:23">
      <c r="B171" s="10"/>
      <c r="C171" s="10"/>
      <c r="D171" s="10"/>
      <c r="E171" s="10"/>
      <c r="F171" s="10"/>
      <c r="G171" s="10"/>
      <c r="H171" s="10"/>
      <c r="I171" s="10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15.75">
      <c r="B172" s="84" t="s">
        <v>72</v>
      </c>
      <c r="C172" s="85"/>
      <c r="D172" s="85"/>
      <c r="E172" s="85"/>
      <c r="F172" s="85"/>
      <c r="G172" s="85"/>
      <c r="H172" s="85"/>
      <c r="I172" s="86"/>
      <c r="O172" s="6"/>
      <c r="P172" s="6"/>
      <c r="Q172" s="6"/>
      <c r="R172" s="6"/>
      <c r="S172" s="6"/>
      <c r="T172" s="6"/>
      <c r="U172" s="6"/>
      <c r="V172" s="6"/>
      <c r="W172" s="6"/>
    </row>
    <row r="173" spans="2:23">
      <c r="B173" s="58" t="s">
        <v>1</v>
      </c>
      <c r="C173" s="58" t="s">
        <v>2</v>
      </c>
      <c r="D173" s="58" t="s">
        <v>40</v>
      </c>
      <c r="E173" s="46" t="s">
        <v>41</v>
      </c>
      <c r="F173" s="52" t="s">
        <v>5</v>
      </c>
      <c r="G173" s="53"/>
      <c r="H173" s="54"/>
      <c r="I173" s="46" t="s">
        <v>8</v>
      </c>
      <c r="O173" s="6"/>
      <c r="P173" s="6"/>
      <c r="Q173" s="6"/>
      <c r="R173" s="6"/>
      <c r="S173" s="6"/>
      <c r="T173" s="6"/>
      <c r="U173" s="6"/>
      <c r="V173" s="6"/>
      <c r="W173" s="6"/>
    </row>
    <row r="174" spans="2:23">
      <c r="B174" s="59"/>
      <c r="C174" s="59"/>
      <c r="D174" s="59"/>
      <c r="E174" s="47"/>
      <c r="F174" s="4" t="s">
        <v>29</v>
      </c>
      <c r="G174" s="4" t="s">
        <v>30</v>
      </c>
      <c r="H174" s="4" t="s">
        <v>31</v>
      </c>
      <c r="I174" s="47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31.5" customHeight="1">
      <c r="B175" s="46" t="s">
        <v>6</v>
      </c>
      <c r="C175" s="4">
        <v>49</v>
      </c>
      <c r="D175" s="42" t="s">
        <v>250</v>
      </c>
      <c r="E175" s="4">
        <v>200</v>
      </c>
      <c r="F175" s="4">
        <v>6.68</v>
      </c>
      <c r="G175" s="4">
        <v>7.22</v>
      </c>
      <c r="H175" s="4">
        <v>27.55</v>
      </c>
      <c r="I175" s="4">
        <v>200</v>
      </c>
      <c r="R175" s="6"/>
      <c r="S175" s="6"/>
      <c r="T175" s="6"/>
      <c r="U175" s="6"/>
      <c r="V175" s="6"/>
      <c r="W175" s="6"/>
    </row>
    <row r="176" spans="2:23">
      <c r="B176" s="51"/>
      <c r="C176" s="4">
        <v>50</v>
      </c>
      <c r="D176" s="4" t="s">
        <v>161</v>
      </c>
      <c r="E176" s="8" t="s">
        <v>233</v>
      </c>
      <c r="F176" s="4">
        <v>2.5</v>
      </c>
      <c r="G176" s="4">
        <v>0.4</v>
      </c>
      <c r="H176" s="4">
        <v>32.4</v>
      </c>
      <c r="I176" s="4">
        <v>119.53</v>
      </c>
    </row>
    <row r="177" spans="2:9">
      <c r="B177" s="47"/>
      <c r="C177" s="4">
        <v>58</v>
      </c>
      <c r="D177" s="4" t="s">
        <v>25</v>
      </c>
      <c r="E177" s="4">
        <v>180</v>
      </c>
      <c r="F177" s="4">
        <v>1.57</v>
      </c>
      <c r="G177" s="4">
        <v>1.79</v>
      </c>
      <c r="H177" s="4">
        <v>14.61</v>
      </c>
      <c r="I177" s="4">
        <v>80</v>
      </c>
    </row>
    <row r="178" spans="2:9">
      <c r="B178" s="48" t="s">
        <v>9</v>
      </c>
      <c r="C178" s="49"/>
      <c r="D178" s="49"/>
      <c r="E178" s="50"/>
      <c r="F178" s="9">
        <f>F146+F176+F177</f>
        <v>10.29</v>
      </c>
      <c r="G178" s="9">
        <f>G146+G176+G177</f>
        <v>9.33</v>
      </c>
      <c r="H178" s="9">
        <f>H146+H176+H177</f>
        <v>72.95</v>
      </c>
      <c r="I178" s="9">
        <f>I146+I176+I177</f>
        <v>390.53</v>
      </c>
    </row>
    <row r="179" spans="2:9">
      <c r="B179" s="46" t="s">
        <v>10</v>
      </c>
      <c r="C179" s="4" t="s">
        <v>18</v>
      </c>
      <c r="D179" s="4" t="s">
        <v>67</v>
      </c>
      <c r="E179" s="4">
        <v>250</v>
      </c>
      <c r="F179" s="4">
        <v>0</v>
      </c>
      <c r="G179" s="4">
        <v>0</v>
      </c>
      <c r="H179" s="4">
        <v>0</v>
      </c>
      <c r="I179" s="4">
        <v>0</v>
      </c>
    </row>
    <row r="180" spans="2:9">
      <c r="B180" s="47"/>
      <c r="C180" s="4">
        <v>17</v>
      </c>
      <c r="D180" s="4" t="s">
        <v>153</v>
      </c>
      <c r="E180" s="4">
        <v>180</v>
      </c>
      <c r="F180" s="4">
        <v>5.22</v>
      </c>
      <c r="G180" s="4">
        <v>5.76</v>
      </c>
      <c r="H180" s="4">
        <v>7.2</v>
      </c>
      <c r="I180" s="4">
        <v>106.2</v>
      </c>
    </row>
    <row r="181" spans="2:9">
      <c r="B181" s="48" t="s">
        <v>12</v>
      </c>
      <c r="C181" s="49"/>
      <c r="D181" s="49"/>
      <c r="E181" s="50"/>
      <c r="F181" s="9">
        <v>5.22</v>
      </c>
      <c r="G181" s="9">
        <v>5.76</v>
      </c>
      <c r="H181" s="9">
        <v>7.2</v>
      </c>
      <c r="I181" s="9">
        <v>106.2</v>
      </c>
    </row>
    <row r="182" spans="2:9">
      <c r="B182" s="46" t="s">
        <v>13</v>
      </c>
      <c r="C182" s="4">
        <v>59</v>
      </c>
      <c r="D182" s="4" t="s">
        <v>74</v>
      </c>
      <c r="E182" s="4">
        <v>60</v>
      </c>
      <c r="F182" s="4">
        <v>1.06</v>
      </c>
      <c r="G182" s="4">
        <v>4.04</v>
      </c>
      <c r="H182" s="4">
        <v>11.92</v>
      </c>
      <c r="I182" s="4">
        <v>88</v>
      </c>
    </row>
    <row r="183" spans="2:9" ht="30">
      <c r="B183" s="51"/>
      <c r="C183" s="4">
        <v>60</v>
      </c>
      <c r="D183" s="4" t="s">
        <v>75</v>
      </c>
      <c r="E183" s="4" t="s">
        <v>76</v>
      </c>
      <c r="F183" s="4">
        <v>3.27</v>
      </c>
      <c r="G183" s="4">
        <v>4.09</v>
      </c>
      <c r="H183" s="4">
        <v>16.75</v>
      </c>
      <c r="I183" s="4">
        <v>110.11</v>
      </c>
    </row>
    <row r="184" spans="2:9">
      <c r="B184" s="51"/>
      <c r="C184" s="4">
        <v>61</v>
      </c>
      <c r="D184" s="4" t="s">
        <v>206</v>
      </c>
      <c r="E184" s="4">
        <v>110</v>
      </c>
      <c r="F184" s="4">
        <v>16.579999999999998</v>
      </c>
      <c r="G184" s="18">
        <v>7.5</v>
      </c>
      <c r="H184" s="4">
        <v>11.93</v>
      </c>
      <c r="I184" s="4">
        <v>199</v>
      </c>
    </row>
    <row r="185" spans="2:9">
      <c r="B185" s="51"/>
      <c r="C185" s="4">
        <v>38</v>
      </c>
      <c r="D185" s="4" t="s">
        <v>47</v>
      </c>
      <c r="E185" s="41">
        <v>130</v>
      </c>
      <c r="F185" s="41">
        <v>4.5</v>
      </c>
      <c r="G185" s="41">
        <v>4</v>
      </c>
      <c r="H185" s="41">
        <v>27.9</v>
      </c>
      <c r="I185" s="41">
        <v>161.69999999999999</v>
      </c>
    </row>
    <row r="186" spans="2:9">
      <c r="B186" s="51"/>
      <c r="C186" s="4">
        <v>23</v>
      </c>
      <c r="D186" s="4" t="s">
        <v>17</v>
      </c>
      <c r="E186" s="4">
        <v>180</v>
      </c>
      <c r="F186" s="4">
        <v>0.44</v>
      </c>
      <c r="G186" s="4">
        <v>0</v>
      </c>
      <c r="H186" s="4">
        <v>22.89</v>
      </c>
      <c r="I186" s="4">
        <v>96</v>
      </c>
    </row>
    <row r="187" spans="2:9">
      <c r="B187" s="51"/>
      <c r="C187" s="4" t="s">
        <v>18</v>
      </c>
      <c r="D187" s="4" t="s">
        <v>20</v>
      </c>
      <c r="E187" s="4">
        <v>50</v>
      </c>
      <c r="F187" s="4">
        <f>1.12*2</f>
        <v>2.2400000000000002</v>
      </c>
      <c r="G187" s="4">
        <f>0.22*2</f>
        <v>0.44</v>
      </c>
      <c r="H187" s="4">
        <f>7.5*2</f>
        <v>15</v>
      </c>
      <c r="I187" s="4">
        <f>32.8*2</f>
        <v>65.599999999999994</v>
      </c>
    </row>
    <row r="188" spans="2:9">
      <c r="B188" s="47"/>
      <c r="C188" s="4" t="s">
        <v>18</v>
      </c>
      <c r="D188" s="4" t="s">
        <v>19</v>
      </c>
      <c r="E188" s="4">
        <v>50</v>
      </c>
      <c r="F188" s="4">
        <f>1.4*2</f>
        <v>2.8</v>
      </c>
      <c r="G188" s="4">
        <f>0.2*2</f>
        <v>0.4</v>
      </c>
      <c r="H188" s="4">
        <f>12.15*2</f>
        <v>24.3</v>
      </c>
      <c r="I188" s="4">
        <f>54.5*2</f>
        <v>109</v>
      </c>
    </row>
    <row r="189" spans="2:9">
      <c r="B189" s="48" t="s">
        <v>21</v>
      </c>
      <c r="C189" s="49"/>
      <c r="D189" s="49"/>
      <c r="E189" s="50"/>
      <c r="F189" s="9">
        <f>F182+F183+F184+F185+F186+F187+F188</f>
        <v>30.889999999999997</v>
      </c>
      <c r="G189" s="9">
        <f t="shared" ref="G189:I189" si="15">G182+G183+G184+G185+G186+G187+G188</f>
        <v>20.47</v>
      </c>
      <c r="H189" s="9">
        <f t="shared" si="15"/>
        <v>130.69</v>
      </c>
      <c r="I189" s="9">
        <f t="shared" si="15"/>
        <v>829.41</v>
      </c>
    </row>
    <row r="190" spans="2:9" ht="27.6" customHeight="1">
      <c r="B190" s="46" t="s">
        <v>22</v>
      </c>
      <c r="C190" s="4">
        <v>9</v>
      </c>
      <c r="D190" s="4" t="s">
        <v>77</v>
      </c>
      <c r="E190" s="4">
        <v>50</v>
      </c>
      <c r="F190" s="4">
        <v>2.5</v>
      </c>
      <c r="G190" s="4">
        <v>0.08</v>
      </c>
      <c r="H190" s="4">
        <v>4.17</v>
      </c>
      <c r="I190" s="4">
        <v>27.5</v>
      </c>
    </row>
    <row r="191" spans="2:9">
      <c r="B191" s="51"/>
      <c r="C191" s="4">
        <v>62</v>
      </c>
      <c r="D191" s="4" t="s">
        <v>79</v>
      </c>
      <c r="E191" s="4">
        <v>120</v>
      </c>
      <c r="F191" s="4">
        <v>7.24</v>
      </c>
      <c r="G191" s="4">
        <v>8.67</v>
      </c>
      <c r="H191" s="4">
        <v>3</v>
      </c>
      <c r="I191" s="4">
        <v>118</v>
      </c>
    </row>
    <row r="192" spans="2:9">
      <c r="B192" s="51"/>
      <c r="C192" s="4">
        <v>63</v>
      </c>
      <c r="D192" s="4" t="s">
        <v>102</v>
      </c>
      <c r="E192" s="4">
        <v>70</v>
      </c>
      <c r="F192" s="4">
        <v>5.19</v>
      </c>
      <c r="G192" s="4">
        <v>8.23</v>
      </c>
      <c r="H192" s="4">
        <v>34.79</v>
      </c>
      <c r="I192" s="4">
        <v>248.5</v>
      </c>
    </row>
    <row r="193" spans="2:9">
      <c r="B193" s="51"/>
      <c r="C193" s="4">
        <v>3</v>
      </c>
      <c r="D193" s="4" t="s">
        <v>162</v>
      </c>
      <c r="E193" s="4">
        <v>180</v>
      </c>
      <c r="F193" s="4">
        <v>1.8</v>
      </c>
      <c r="G193" s="4">
        <v>2.1</v>
      </c>
      <c r="H193" s="4">
        <v>18.8</v>
      </c>
      <c r="I193" s="4">
        <v>101.3</v>
      </c>
    </row>
    <row r="194" spans="2:9">
      <c r="B194" s="47"/>
      <c r="C194" s="4" t="s">
        <v>18</v>
      </c>
      <c r="D194" s="4" t="s">
        <v>151</v>
      </c>
      <c r="E194" s="4">
        <v>100</v>
      </c>
      <c r="F194" s="4">
        <v>0.9</v>
      </c>
      <c r="G194" s="4">
        <v>0.2</v>
      </c>
      <c r="H194" s="4">
        <v>8.1</v>
      </c>
      <c r="I194" s="4">
        <v>36</v>
      </c>
    </row>
    <row r="195" spans="2:9" ht="15" customHeight="1">
      <c r="B195" s="48" t="s">
        <v>26</v>
      </c>
      <c r="C195" s="49"/>
      <c r="D195" s="49"/>
      <c r="E195" s="50"/>
      <c r="F195" s="9">
        <f>F190+F191+F192+F193+F194</f>
        <v>17.63</v>
      </c>
      <c r="G195" s="9">
        <f>G190+G191+G192+G193+G194</f>
        <v>19.28</v>
      </c>
      <c r="H195" s="9">
        <f>H190+H191+H192+H193+H194</f>
        <v>68.86</v>
      </c>
      <c r="I195" s="9">
        <f>I190+I191+I192+I193+I194</f>
        <v>531.29999999999995</v>
      </c>
    </row>
    <row r="196" spans="2:9" ht="15" customHeight="1">
      <c r="B196" s="48" t="s">
        <v>78</v>
      </c>
      <c r="C196" s="49"/>
      <c r="D196" s="49"/>
      <c r="E196" s="50"/>
      <c r="F196" s="9">
        <f>F178+F181+F189+F195</f>
        <v>64.029999999999987</v>
      </c>
      <c r="G196" s="9">
        <f t="shared" ref="G196:I196" si="16">G178+G181+G189+G195</f>
        <v>54.84</v>
      </c>
      <c r="H196" s="9">
        <f t="shared" si="16"/>
        <v>279.7</v>
      </c>
      <c r="I196" s="9">
        <f t="shared" si="16"/>
        <v>1857.4399999999998</v>
      </c>
    </row>
    <row r="197" spans="2:9">
      <c r="B197" s="10"/>
      <c r="C197" s="10"/>
      <c r="D197" s="10"/>
      <c r="E197" s="10"/>
      <c r="F197" s="10"/>
      <c r="G197" s="10"/>
      <c r="H197" s="10"/>
      <c r="I197" s="10"/>
    </row>
    <row r="198" spans="2:9" ht="56.25" customHeight="1">
      <c r="B198" s="10"/>
      <c r="C198" s="10"/>
      <c r="D198" s="10"/>
      <c r="E198" s="10"/>
      <c r="F198" s="10"/>
      <c r="G198" s="10"/>
      <c r="H198" s="10"/>
      <c r="I198" s="10"/>
    </row>
    <row r="199" spans="2:9" hidden="1">
      <c r="B199" s="10"/>
      <c r="C199" s="10"/>
      <c r="D199" s="10"/>
      <c r="E199" s="10"/>
      <c r="F199" s="10"/>
      <c r="G199" s="10"/>
      <c r="H199" s="10"/>
      <c r="I199" s="10"/>
    </row>
    <row r="200" spans="2:9">
      <c r="B200" s="48" t="s">
        <v>80</v>
      </c>
      <c r="C200" s="49"/>
      <c r="D200" s="49"/>
      <c r="E200" s="49"/>
      <c r="F200" s="49"/>
      <c r="G200" s="49"/>
      <c r="H200" s="49"/>
      <c r="I200" s="50"/>
    </row>
    <row r="201" spans="2:9" ht="19.899999999999999" customHeight="1">
      <c r="B201" s="46" t="s">
        <v>1</v>
      </c>
      <c r="C201" s="46" t="s">
        <v>2</v>
      </c>
      <c r="D201" s="46" t="s">
        <v>40</v>
      </c>
      <c r="E201" s="46" t="s">
        <v>41</v>
      </c>
      <c r="F201" s="52" t="s">
        <v>5</v>
      </c>
      <c r="G201" s="53"/>
      <c r="H201" s="54"/>
      <c r="I201" s="46" t="s">
        <v>8</v>
      </c>
    </row>
    <row r="202" spans="2:9">
      <c r="B202" s="47"/>
      <c r="C202" s="47"/>
      <c r="D202" s="47"/>
      <c r="E202" s="47"/>
      <c r="F202" s="4" t="s">
        <v>29</v>
      </c>
      <c r="G202" s="4" t="s">
        <v>30</v>
      </c>
      <c r="H202" s="4" t="s">
        <v>31</v>
      </c>
      <c r="I202" s="47"/>
    </row>
    <row r="203" spans="2:9" ht="30">
      <c r="B203" s="46" t="s">
        <v>6</v>
      </c>
      <c r="C203" s="4">
        <v>64</v>
      </c>
      <c r="D203" s="4" t="s">
        <v>194</v>
      </c>
      <c r="E203" s="4">
        <v>200</v>
      </c>
      <c r="F203" s="4">
        <v>7.73</v>
      </c>
      <c r="G203" s="4">
        <v>10.050000000000001</v>
      </c>
      <c r="H203" s="4">
        <v>27.6</v>
      </c>
      <c r="I203" s="4">
        <v>231.2</v>
      </c>
    </row>
    <row r="204" spans="2:9">
      <c r="B204" s="51"/>
      <c r="C204" s="4">
        <v>15</v>
      </c>
      <c r="D204" s="4" t="s">
        <v>43</v>
      </c>
      <c r="E204" s="8" t="s">
        <v>228</v>
      </c>
      <c r="F204" s="4">
        <v>2.8</v>
      </c>
      <c r="G204" s="4">
        <v>4.6900000000000004</v>
      </c>
      <c r="H204" s="4">
        <v>24.68</v>
      </c>
      <c r="I204" s="4">
        <v>152.13</v>
      </c>
    </row>
    <row r="205" spans="2:9">
      <c r="B205" s="47"/>
      <c r="C205" s="4">
        <v>16</v>
      </c>
      <c r="D205" s="4" t="s">
        <v>32</v>
      </c>
      <c r="E205" s="4">
        <v>180</v>
      </c>
      <c r="F205" s="4">
        <v>2.2999999999999998</v>
      </c>
      <c r="G205" s="4">
        <v>3.44</v>
      </c>
      <c r="H205" s="4">
        <v>16.89</v>
      </c>
      <c r="I205" s="4">
        <v>107.72</v>
      </c>
    </row>
    <row r="206" spans="2:9">
      <c r="B206" s="52" t="s">
        <v>9</v>
      </c>
      <c r="C206" s="53"/>
      <c r="D206" s="53"/>
      <c r="E206" s="54"/>
      <c r="F206" s="9">
        <f>F203+F204+F205</f>
        <v>12.830000000000002</v>
      </c>
      <c r="G206" s="9">
        <f t="shared" ref="G206:I206" si="17">G203+G204+G205</f>
        <v>18.180000000000003</v>
      </c>
      <c r="H206" s="9">
        <f t="shared" si="17"/>
        <v>69.17</v>
      </c>
      <c r="I206" s="9">
        <f t="shared" si="17"/>
        <v>491.04999999999995</v>
      </c>
    </row>
    <row r="207" spans="2:9">
      <c r="B207" s="46" t="s">
        <v>10</v>
      </c>
      <c r="C207" s="4" t="s">
        <v>18</v>
      </c>
      <c r="D207" s="4" t="s">
        <v>67</v>
      </c>
      <c r="E207" s="4">
        <v>250</v>
      </c>
      <c r="F207" s="4">
        <v>0</v>
      </c>
      <c r="G207" s="4">
        <v>0</v>
      </c>
      <c r="H207" s="4">
        <v>0</v>
      </c>
      <c r="I207" s="4">
        <v>0</v>
      </c>
    </row>
    <row r="208" spans="2:9">
      <c r="B208" s="47"/>
      <c r="C208" s="4" t="s">
        <v>18</v>
      </c>
      <c r="D208" s="4" t="s">
        <v>48</v>
      </c>
      <c r="E208" s="4">
        <v>180</v>
      </c>
      <c r="F208" s="4">
        <v>0</v>
      </c>
      <c r="G208" s="4">
        <v>0</v>
      </c>
      <c r="H208" s="4">
        <v>17</v>
      </c>
      <c r="I208" s="4">
        <v>80</v>
      </c>
    </row>
    <row r="209" spans="2:9" ht="13.9" customHeight="1">
      <c r="B209" s="48" t="s">
        <v>12</v>
      </c>
      <c r="C209" s="49"/>
      <c r="D209" s="49"/>
      <c r="E209" s="50"/>
      <c r="F209" s="9">
        <v>0</v>
      </c>
      <c r="G209" s="9">
        <v>0</v>
      </c>
      <c r="H209" s="9">
        <v>17</v>
      </c>
      <c r="I209" s="4">
        <v>80</v>
      </c>
    </row>
    <row r="210" spans="2:9">
      <c r="B210" s="46" t="s">
        <v>13</v>
      </c>
      <c r="C210" s="4">
        <v>35</v>
      </c>
      <c r="D210" s="4" t="s">
        <v>56</v>
      </c>
      <c r="E210" s="4">
        <v>60</v>
      </c>
      <c r="F210" s="4">
        <v>1.0900000000000001</v>
      </c>
      <c r="G210" s="4">
        <v>2.84</v>
      </c>
      <c r="H210" s="4">
        <v>6.31</v>
      </c>
      <c r="I210" s="4">
        <v>54.67</v>
      </c>
    </row>
    <row r="211" spans="2:9" ht="30">
      <c r="B211" s="51"/>
      <c r="C211" s="4">
        <v>65</v>
      </c>
      <c r="D211" s="4" t="s">
        <v>81</v>
      </c>
      <c r="E211" s="4">
        <v>200</v>
      </c>
      <c r="F211" s="4">
        <v>4.37</v>
      </c>
      <c r="G211" s="4">
        <v>3.7320000000000002</v>
      </c>
      <c r="H211" s="4">
        <v>10.31</v>
      </c>
      <c r="I211" s="4">
        <v>87</v>
      </c>
    </row>
    <row r="212" spans="2:9" ht="30">
      <c r="B212" s="51"/>
      <c r="C212" s="4" t="s">
        <v>224</v>
      </c>
      <c r="D212" s="4" t="s">
        <v>82</v>
      </c>
      <c r="E212" s="4" t="s">
        <v>225</v>
      </c>
      <c r="F212" s="4">
        <v>14.7</v>
      </c>
      <c r="G212" s="4">
        <v>20.8</v>
      </c>
      <c r="H212" s="4">
        <v>32.380000000000003</v>
      </c>
      <c r="I212" s="4">
        <v>420</v>
      </c>
    </row>
    <row r="213" spans="2:9">
      <c r="B213" s="51"/>
      <c r="C213" s="4">
        <v>8</v>
      </c>
      <c r="D213" s="4" t="s">
        <v>34</v>
      </c>
      <c r="E213" s="4">
        <v>180</v>
      </c>
      <c r="F213" s="4">
        <v>0.26</v>
      </c>
      <c r="G213" s="4">
        <v>0.1</v>
      </c>
      <c r="H213" s="4">
        <v>16.579999999999998</v>
      </c>
      <c r="I213" s="4">
        <v>71</v>
      </c>
    </row>
    <row r="214" spans="2:9">
      <c r="B214" s="51"/>
      <c r="C214" s="4" t="s">
        <v>18</v>
      </c>
      <c r="D214" s="4" t="s">
        <v>20</v>
      </c>
      <c r="E214" s="4">
        <v>25</v>
      </c>
      <c r="F214" s="4">
        <v>1.1200000000000001</v>
      </c>
      <c r="G214" s="4">
        <v>0.22</v>
      </c>
      <c r="H214" s="4">
        <v>7.5</v>
      </c>
      <c r="I214" s="4">
        <v>32.799999999999997</v>
      </c>
    </row>
    <row r="215" spans="2:9">
      <c r="B215" s="47"/>
      <c r="C215" s="4" t="s">
        <v>18</v>
      </c>
      <c r="D215" s="4" t="s">
        <v>19</v>
      </c>
      <c r="E215" s="4">
        <v>25</v>
      </c>
      <c r="F215" s="4">
        <v>1.4</v>
      </c>
      <c r="G215" s="4">
        <v>0.2</v>
      </c>
      <c r="H215" s="4">
        <v>12.15</v>
      </c>
      <c r="I215" s="4">
        <v>54.5</v>
      </c>
    </row>
    <row r="216" spans="2:9">
      <c r="B216" s="48" t="s">
        <v>21</v>
      </c>
      <c r="C216" s="49"/>
      <c r="D216" s="49"/>
      <c r="E216" s="50"/>
      <c r="F216" s="9">
        <f>F210+F211+F212+F213+F214+F215</f>
        <v>22.94</v>
      </c>
      <c r="G216" s="9">
        <f t="shared" ref="G216:I216" si="18">G210+G211+G212+G213+G214+G215</f>
        <v>27.891999999999999</v>
      </c>
      <c r="H216" s="9">
        <f t="shared" si="18"/>
        <v>85.23</v>
      </c>
      <c r="I216" s="9">
        <f t="shared" si="18"/>
        <v>719.97</v>
      </c>
    </row>
    <row r="217" spans="2:9" ht="27.6" customHeight="1">
      <c r="B217" s="46" t="s">
        <v>22</v>
      </c>
      <c r="C217" s="4">
        <v>67</v>
      </c>
      <c r="D217" s="4" t="s">
        <v>146</v>
      </c>
      <c r="E217" s="4">
        <v>200</v>
      </c>
      <c r="F217" s="4">
        <v>9.51</v>
      </c>
      <c r="G217" s="4">
        <v>3.24</v>
      </c>
      <c r="H217" s="4">
        <v>1.65</v>
      </c>
      <c r="I217" s="4">
        <v>137.5</v>
      </c>
    </row>
    <row r="218" spans="2:9">
      <c r="B218" s="51"/>
      <c r="C218" s="4">
        <v>68</v>
      </c>
      <c r="D218" s="4" t="s">
        <v>83</v>
      </c>
      <c r="E218" s="4">
        <v>50</v>
      </c>
      <c r="F218" s="4">
        <v>7.09</v>
      </c>
      <c r="G218" s="4">
        <v>6.33</v>
      </c>
      <c r="H218" s="4">
        <v>15.04</v>
      </c>
      <c r="I218" s="4">
        <v>146</v>
      </c>
    </row>
    <row r="219" spans="2:9">
      <c r="B219" s="51"/>
      <c r="C219" s="4" t="s">
        <v>18</v>
      </c>
      <c r="D219" s="4" t="s">
        <v>210</v>
      </c>
      <c r="E219" s="4">
        <v>20</v>
      </c>
      <c r="F219" s="4">
        <v>1.82</v>
      </c>
      <c r="G219" s="4">
        <v>1.56</v>
      </c>
      <c r="H219" s="4">
        <v>13.44</v>
      </c>
      <c r="I219" s="4">
        <v>76.2</v>
      </c>
    </row>
    <row r="220" spans="2:9">
      <c r="B220" s="51"/>
      <c r="C220" s="4">
        <v>113</v>
      </c>
      <c r="D220" s="4" t="s">
        <v>242</v>
      </c>
      <c r="E220" s="4">
        <v>180</v>
      </c>
      <c r="F220" s="4">
        <v>0</v>
      </c>
      <c r="G220" s="4">
        <v>0</v>
      </c>
      <c r="H220" s="4">
        <v>9.1</v>
      </c>
      <c r="I220" s="4">
        <v>37</v>
      </c>
    </row>
    <row r="221" spans="2:9">
      <c r="B221" s="47"/>
      <c r="C221" s="4" t="s">
        <v>18</v>
      </c>
      <c r="D221" s="4" t="s">
        <v>151</v>
      </c>
      <c r="E221" s="4">
        <v>100</v>
      </c>
      <c r="F221" s="4">
        <v>0.9</v>
      </c>
      <c r="G221" s="4">
        <v>0.2</v>
      </c>
      <c r="H221" s="4">
        <v>8.1</v>
      </c>
      <c r="I221" s="4">
        <v>36</v>
      </c>
    </row>
    <row r="222" spans="2:9" ht="15.6" customHeight="1">
      <c r="B222" s="48" t="s">
        <v>26</v>
      </c>
      <c r="C222" s="49"/>
      <c r="D222" s="49"/>
      <c r="E222" s="50"/>
      <c r="F222" s="9">
        <f>F217+F218+F219+F220+F221</f>
        <v>19.32</v>
      </c>
      <c r="G222" s="9">
        <f t="shared" ref="G222:I222" si="19">G217+G218+G219+G220+G221</f>
        <v>11.33</v>
      </c>
      <c r="H222" s="9">
        <f t="shared" si="19"/>
        <v>47.33</v>
      </c>
      <c r="I222" s="9">
        <f t="shared" si="19"/>
        <v>432.7</v>
      </c>
    </row>
    <row r="223" spans="2:9" ht="15" customHeight="1">
      <c r="B223" s="48" t="s">
        <v>84</v>
      </c>
      <c r="C223" s="49"/>
      <c r="D223" s="49"/>
      <c r="E223" s="50"/>
      <c r="F223" s="9">
        <f>F206+F209+F216+F222</f>
        <v>55.09</v>
      </c>
      <c r="G223" s="9">
        <f t="shared" ref="G223:I223" si="20">G206+G209+G216+G222</f>
        <v>57.402000000000001</v>
      </c>
      <c r="H223" s="9">
        <f t="shared" si="20"/>
        <v>218.73000000000002</v>
      </c>
      <c r="I223" s="9">
        <f t="shared" si="20"/>
        <v>1723.72</v>
      </c>
    </row>
    <row r="224" spans="2:9">
      <c r="B224" s="10"/>
      <c r="C224" s="10"/>
      <c r="D224" s="10"/>
      <c r="E224" s="10"/>
      <c r="F224" s="10"/>
      <c r="G224" s="10"/>
      <c r="H224" s="10"/>
      <c r="I224" s="10"/>
    </row>
    <row r="225" spans="2:9">
      <c r="B225" s="10"/>
      <c r="C225" s="10"/>
      <c r="D225" s="10"/>
      <c r="E225" s="10"/>
      <c r="F225" s="10"/>
      <c r="G225" s="10"/>
      <c r="H225" s="10"/>
      <c r="I225" s="10"/>
    </row>
    <row r="226" spans="2:9">
      <c r="B226" s="10"/>
      <c r="C226" s="10"/>
      <c r="D226" s="10"/>
      <c r="E226" s="10"/>
      <c r="F226" s="10"/>
      <c r="G226" s="10"/>
      <c r="H226" s="10"/>
      <c r="I226" s="10"/>
    </row>
    <row r="227" spans="2:9">
      <c r="B227" s="10"/>
      <c r="C227" s="10"/>
      <c r="D227" s="10"/>
      <c r="E227" s="10"/>
      <c r="F227" s="10"/>
      <c r="G227" s="10"/>
      <c r="H227" s="10"/>
      <c r="I227" s="10"/>
    </row>
    <row r="228" spans="2:9">
      <c r="B228" s="48" t="s">
        <v>85</v>
      </c>
      <c r="C228" s="49"/>
      <c r="D228" s="49"/>
      <c r="E228" s="49"/>
      <c r="F228" s="49"/>
      <c r="G228" s="49"/>
      <c r="H228" s="49"/>
      <c r="I228" s="50"/>
    </row>
    <row r="229" spans="2:9" ht="39" customHeight="1">
      <c r="B229" s="46" t="s">
        <v>1</v>
      </c>
      <c r="C229" s="46" t="s">
        <v>2</v>
      </c>
      <c r="D229" s="46" t="s">
        <v>40</v>
      </c>
      <c r="E229" s="46" t="s">
        <v>41</v>
      </c>
      <c r="F229" s="52" t="s">
        <v>5</v>
      </c>
      <c r="G229" s="53"/>
      <c r="H229" s="54"/>
      <c r="I229" s="46" t="s">
        <v>8</v>
      </c>
    </row>
    <row r="230" spans="2:9" hidden="1">
      <c r="B230" s="47"/>
      <c r="C230" s="47"/>
      <c r="D230" s="47"/>
      <c r="E230" s="47"/>
      <c r="F230" s="4" t="s">
        <v>29</v>
      </c>
      <c r="G230" s="4" t="s">
        <v>30</v>
      </c>
      <c r="H230" s="4" t="s">
        <v>31</v>
      </c>
      <c r="I230" s="47"/>
    </row>
    <row r="231" spans="2:9" ht="30">
      <c r="B231" s="46" t="s">
        <v>6</v>
      </c>
      <c r="C231" s="4">
        <v>1</v>
      </c>
      <c r="D231" s="4" t="s">
        <v>86</v>
      </c>
      <c r="E231" s="4">
        <v>200</v>
      </c>
      <c r="F231" s="4">
        <v>6.68</v>
      </c>
      <c r="G231" s="4">
        <v>7.33</v>
      </c>
      <c r="H231" s="4">
        <v>21.85</v>
      </c>
      <c r="I231" s="4">
        <v>179</v>
      </c>
    </row>
    <row r="232" spans="2:9">
      <c r="B232" s="51"/>
      <c r="C232" s="4">
        <v>50</v>
      </c>
      <c r="D232" s="4" t="s">
        <v>161</v>
      </c>
      <c r="E232" s="8" t="s">
        <v>233</v>
      </c>
      <c r="F232" s="4">
        <v>2.5</v>
      </c>
      <c r="G232" s="4">
        <v>0.4</v>
      </c>
      <c r="H232" s="4">
        <v>32.4</v>
      </c>
      <c r="I232" s="4">
        <v>143.19999999999999</v>
      </c>
    </row>
    <row r="233" spans="2:9">
      <c r="B233" s="51"/>
      <c r="C233" s="31">
        <v>57</v>
      </c>
      <c r="D233" s="31" t="s">
        <v>108</v>
      </c>
      <c r="E233" s="8">
        <v>40</v>
      </c>
      <c r="F233" s="31">
        <v>5.0999999999999996</v>
      </c>
      <c r="G233" s="31">
        <v>4.5999999999999996</v>
      </c>
      <c r="H233" s="31">
        <v>0.3</v>
      </c>
      <c r="I233" s="31">
        <v>63</v>
      </c>
    </row>
    <row r="234" spans="2:9">
      <c r="B234" s="47"/>
      <c r="C234" s="4">
        <v>16</v>
      </c>
      <c r="D234" s="4" t="s">
        <v>50</v>
      </c>
      <c r="E234" s="4">
        <v>180</v>
      </c>
      <c r="F234" s="4">
        <v>2.5</v>
      </c>
      <c r="G234" s="4">
        <v>3.5</v>
      </c>
      <c r="H234" s="4">
        <v>17.010000000000002</v>
      </c>
      <c r="I234" s="4">
        <v>109.54</v>
      </c>
    </row>
    <row r="235" spans="2:9" ht="15" customHeight="1">
      <c r="B235" s="48" t="s">
        <v>9</v>
      </c>
      <c r="C235" s="49"/>
      <c r="D235" s="49"/>
      <c r="E235" s="50"/>
      <c r="F235" s="9">
        <f>F231+F232+F233+F234</f>
        <v>16.78</v>
      </c>
      <c r="G235" s="11">
        <f t="shared" ref="G235:I235" si="21">G231+G232+G233+G234</f>
        <v>15.83</v>
      </c>
      <c r="H235" s="11">
        <f t="shared" si="21"/>
        <v>71.56</v>
      </c>
      <c r="I235" s="11">
        <f t="shared" si="21"/>
        <v>494.74</v>
      </c>
    </row>
    <row r="236" spans="2:9">
      <c r="B236" s="46" t="s">
        <v>10</v>
      </c>
      <c r="C236" s="4" t="s">
        <v>18</v>
      </c>
      <c r="D236" s="4" t="s">
        <v>67</v>
      </c>
      <c r="E236" s="4">
        <v>250</v>
      </c>
      <c r="F236" s="4">
        <v>0</v>
      </c>
      <c r="G236" s="4">
        <v>0</v>
      </c>
      <c r="H236" s="4">
        <v>0</v>
      </c>
      <c r="I236" s="4">
        <v>0</v>
      </c>
    </row>
    <row r="237" spans="2:9">
      <c r="B237" s="47"/>
      <c r="C237" s="4">
        <v>4</v>
      </c>
      <c r="D237" s="4" t="s">
        <v>11</v>
      </c>
      <c r="E237" s="4">
        <v>180</v>
      </c>
      <c r="F237" s="4">
        <v>5.8</v>
      </c>
      <c r="G237" s="4">
        <v>5</v>
      </c>
      <c r="H237" s="4">
        <v>9.66</v>
      </c>
      <c r="I237" s="4">
        <v>108.07</v>
      </c>
    </row>
    <row r="238" spans="2:9" ht="27.6" customHeight="1">
      <c r="B238" s="48" t="s">
        <v>12</v>
      </c>
      <c r="C238" s="49"/>
      <c r="D238" s="49"/>
      <c r="E238" s="50"/>
      <c r="F238" s="9">
        <v>5.8</v>
      </c>
      <c r="G238" s="9">
        <v>5</v>
      </c>
      <c r="H238" s="9">
        <v>9.66</v>
      </c>
      <c r="I238" s="9">
        <v>108.07</v>
      </c>
    </row>
    <row r="239" spans="2:9" ht="30">
      <c r="B239" s="46" t="s">
        <v>13</v>
      </c>
      <c r="C239" s="4">
        <v>69</v>
      </c>
      <c r="D239" s="4" t="s">
        <v>216</v>
      </c>
      <c r="E239" s="4">
        <v>60</v>
      </c>
      <c r="F239" s="4">
        <v>7.42</v>
      </c>
      <c r="G239" s="4">
        <v>2.97</v>
      </c>
      <c r="H239" s="4">
        <v>1.48</v>
      </c>
      <c r="I239" s="4">
        <v>65.89</v>
      </c>
    </row>
    <row r="240" spans="2:9" ht="30">
      <c r="B240" s="51"/>
      <c r="C240" s="4">
        <v>70</v>
      </c>
      <c r="D240" s="4" t="s">
        <v>88</v>
      </c>
      <c r="E240" s="4" t="s">
        <v>89</v>
      </c>
      <c r="F240" s="4">
        <v>3.32</v>
      </c>
      <c r="G240" s="4">
        <v>4.83</v>
      </c>
      <c r="H240" s="4">
        <v>15.74</v>
      </c>
      <c r="I240" s="4">
        <v>115.2</v>
      </c>
    </row>
    <row r="241" spans="2:9">
      <c r="B241" s="51"/>
      <c r="C241" s="4">
        <v>71</v>
      </c>
      <c r="D241" s="4" t="s">
        <v>90</v>
      </c>
      <c r="E241" s="4">
        <v>200</v>
      </c>
      <c r="F241" s="4">
        <v>12.41</v>
      </c>
      <c r="G241" s="4">
        <v>11.34</v>
      </c>
      <c r="H241" s="4">
        <v>16.899999999999999</v>
      </c>
      <c r="I241" s="4">
        <v>225</v>
      </c>
    </row>
    <row r="242" spans="2:9">
      <c r="B242" s="51"/>
      <c r="C242" s="4">
        <v>72</v>
      </c>
      <c r="D242" s="4" t="s">
        <v>91</v>
      </c>
      <c r="E242" s="4">
        <v>180</v>
      </c>
      <c r="F242" s="4">
        <v>0.21</v>
      </c>
      <c r="G242" s="4">
        <v>0.02</v>
      </c>
      <c r="H242" s="4">
        <v>15.66</v>
      </c>
      <c r="I242" s="4">
        <v>68</v>
      </c>
    </row>
    <row r="243" spans="2:9">
      <c r="B243" s="51"/>
      <c r="C243" s="4" t="s">
        <v>18</v>
      </c>
      <c r="D243" s="4" t="s">
        <v>20</v>
      </c>
      <c r="E243" s="4">
        <v>50</v>
      </c>
      <c r="F243" s="4">
        <f>1.12*2</f>
        <v>2.2400000000000002</v>
      </c>
      <c r="G243" s="4">
        <f>0.22*2</f>
        <v>0.44</v>
      </c>
      <c r="H243" s="4">
        <f>7.5*2</f>
        <v>15</v>
      </c>
      <c r="I243" s="4">
        <f>32.8*2</f>
        <v>65.599999999999994</v>
      </c>
    </row>
    <row r="244" spans="2:9">
      <c r="B244" s="47"/>
      <c r="C244" s="4" t="s">
        <v>18</v>
      </c>
      <c r="D244" s="4" t="s">
        <v>19</v>
      </c>
      <c r="E244" s="4">
        <v>50</v>
      </c>
      <c r="F244" s="4">
        <f>1.4*2</f>
        <v>2.8</v>
      </c>
      <c r="G244" s="4">
        <f>0.2*2</f>
        <v>0.4</v>
      </c>
      <c r="H244" s="4">
        <f>12.15*2</f>
        <v>24.3</v>
      </c>
      <c r="I244" s="4">
        <f>54.5*2</f>
        <v>109</v>
      </c>
    </row>
    <row r="245" spans="2:9">
      <c r="B245" s="48" t="s">
        <v>21</v>
      </c>
      <c r="C245" s="49"/>
      <c r="D245" s="49"/>
      <c r="E245" s="50"/>
      <c r="F245" s="11">
        <f>F239+F240+F241+F242+F243+F244</f>
        <v>28.400000000000002</v>
      </c>
      <c r="G245" s="11">
        <f t="shared" ref="G245:I245" si="22">G239+G240+G241+G242+G243+G244</f>
        <v>20</v>
      </c>
      <c r="H245" s="11">
        <f t="shared" si="22"/>
        <v>89.08</v>
      </c>
      <c r="I245" s="11">
        <f t="shared" si="22"/>
        <v>648.69000000000005</v>
      </c>
    </row>
    <row r="246" spans="2:9" ht="27.6" customHeight="1">
      <c r="B246" s="51" t="s">
        <v>22</v>
      </c>
      <c r="C246" s="4">
        <v>73</v>
      </c>
      <c r="D246" s="4" t="s">
        <v>92</v>
      </c>
      <c r="E246" s="4" t="s">
        <v>93</v>
      </c>
      <c r="F246" s="4">
        <v>15</v>
      </c>
      <c r="G246" s="4">
        <v>14.53</v>
      </c>
      <c r="H246" s="4">
        <v>39.520000000000003</v>
      </c>
      <c r="I246" s="4">
        <v>340.79</v>
      </c>
    </row>
    <row r="247" spans="2:9">
      <c r="B247" s="51"/>
      <c r="C247" s="4">
        <v>12</v>
      </c>
      <c r="D247" s="4" t="s">
        <v>42</v>
      </c>
      <c r="E247" s="4">
        <v>180</v>
      </c>
      <c r="F247" s="4">
        <v>0.04</v>
      </c>
      <c r="G247" s="4">
        <v>0</v>
      </c>
      <c r="H247" s="4">
        <v>12.13</v>
      </c>
      <c r="I247" s="4">
        <v>50</v>
      </c>
    </row>
    <row r="248" spans="2:9">
      <c r="B248" s="51"/>
      <c r="C248" s="4">
        <v>78</v>
      </c>
      <c r="D248" s="4" t="s">
        <v>169</v>
      </c>
      <c r="E248" s="4">
        <v>70</v>
      </c>
      <c r="F248" s="4">
        <v>6.31</v>
      </c>
      <c r="G248" s="4">
        <v>5.66</v>
      </c>
      <c r="H248" s="4">
        <v>33.92</v>
      </c>
      <c r="I248" s="4">
        <v>177.01</v>
      </c>
    </row>
    <row r="249" spans="2:9">
      <c r="B249" s="47"/>
      <c r="C249" s="5">
        <v>13</v>
      </c>
      <c r="D249" s="5" t="s">
        <v>151</v>
      </c>
      <c r="E249" s="5">
        <v>100</v>
      </c>
      <c r="F249" s="5">
        <v>0.9</v>
      </c>
      <c r="G249" s="5">
        <v>0.2</v>
      </c>
      <c r="H249" s="5">
        <v>8.1</v>
      </c>
      <c r="I249" s="5">
        <v>36</v>
      </c>
    </row>
    <row r="250" spans="2:9" ht="18.75" customHeight="1">
      <c r="B250" s="48" t="s">
        <v>26</v>
      </c>
      <c r="C250" s="49"/>
      <c r="D250" s="49"/>
      <c r="E250" s="50"/>
      <c r="F250" s="9">
        <f>F246+G250+F247+F248+F249</f>
        <v>42.64</v>
      </c>
      <c r="G250" s="9">
        <f>G246+G247+G248+G249</f>
        <v>20.389999999999997</v>
      </c>
      <c r="H250" s="9">
        <f>H246+H247+H248+H249</f>
        <v>93.67</v>
      </c>
      <c r="I250" s="9">
        <f>I246+I247+I248+I249</f>
        <v>603.79999999999995</v>
      </c>
    </row>
    <row r="251" spans="2:9" ht="15" customHeight="1">
      <c r="B251" s="48" t="s">
        <v>94</v>
      </c>
      <c r="C251" s="49"/>
      <c r="D251" s="49"/>
      <c r="E251" s="50"/>
      <c r="F251" s="11">
        <f>F235+F238+F245+F250</f>
        <v>93.62</v>
      </c>
      <c r="G251" s="11">
        <f t="shared" ref="G251:H251" si="23">G235+G238+G245+G250</f>
        <v>61.22</v>
      </c>
      <c r="H251" s="11">
        <f t="shared" si="23"/>
        <v>263.97000000000003</v>
      </c>
      <c r="I251" s="9">
        <f>I235+I238+I245+I250</f>
        <v>1855.3</v>
      </c>
    </row>
    <row r="252" spans="2:9">
      <c r="B252" s="10"/>
      <c r="C252" s="10"/>
      <c r="D252" s="10"/>
      <c r="E252" s="10"/>
      <c r="F252" s="10"/>
      <c r="G252" s="10"/>
      <c r="H252" s="10"/>
      <c r="I252" s="10"/>
    </row>
    <row r="253" spans="2:9">
      <c r="B253" s="10"/>
      <c r="C253" s="10"/>
      <c r="D253" s="10"/>
      <c r="E253" s="10"/>
      <c r="F253" s="10"/>
      <c r="G253" s="10"/>
      <c r="H253" s="10"/>
      <c r="I253" s="10"/>
    </row>
    <row r="254" spans="2:9">
      <c r="B254" s="10"/>
      <c r="C254" s="10"/>
      <c r="D254" s="10"/>
      <c r="E254" s="10"/>
      <c r="F254" s="10"/>
      <c r="G254" s="10"/>
      <c r="H254" s="10"/>
      <c r="I254" s="10"/>
    </row>
    <row r="255" spans="2:9">
      <c r="B255" s="48" t="s">
        <v>95</v>
      </c>
      <c r="C255" s="49"/>
      <c r="D255" s="49"/>
      <c r="E255" s="49"/>
      <c r="F255" s="49"/>
      <c r="G255" s="49"/>
      <c r="H255" s="49"/>
      <c r="I255" s="50"/>
    </row>
    <row r="256" spans="2:9" ht="41.45" customHeight="1">
      <c r="B256" s="46" t="s">
        <v>1</v>
      </c>
      <c r="C256" s="46" t="s">
        <v>2</v>
      </c>
      <c r="D256" s="46" t="s">
        <v>40</v>
      </c>
      <c r="E256" s="46" t="s">
        <v>41</v>
      </c>
      <c r="F256" s="52" t="s">
        <v>5</v>
      </c>
      <c r="G256" s="53"/>
      <c r="H256" s="54"/>
      <c r="I256" s="46" t="s">
        <v>8</v>
      </c>
    </row>
    <row r="257" spans="2:20">
      <c r="B257" s="47"/>
      <c r="C257" s="47"/>
      <c r="D257" s="47"/>
      <c r="E257" s="47"/>
      <c r="F257" s="4" t="s">
        <v>29</v>
      </c>
      <c r="G257" s="4" t="s">
        <v>30</v>
      </c>
      <c r="H257" s="4" t="s">
        <v>31</v>
      </c>
      <c r="I257" s="47"/>
    </row>
    <row r="258" spans="2:20">
      <c r="B258" s="46" t="s">
        <v>6</v>
      </c>
      <c r="C258" s="4">
        <v>74</v>
      </c>
      <c r="D258" s="4" t="s">
        <v>96</v>
      </c>
      <c r="E258" s="4">
        <v>200</v>
      </c>
      <c r="F258" s="4">
        <v>6.64</v>
      </c>
      <c r="G258" s="4">
        <v>7.54</v>
      </c>
      <c r="H258" s="4">
        <v>27.61</v>
      </c>
      <c r="I258" s="4">
        <v>203</v>
      </c>
    </row>
    <row r="259" spans="2:20">
      <c r="B259" s="51"/>
      <c r="C259" s="4">
        <v>50</v>
      </c>
      <c r="D259" s="4" t="s">
        <v>161</v>
      </c>
      <c r="E259" s="8" t="s">
        <v>233</v>
      </c>
      <c r="F259" s="4">
        <v>2.5</v>
      </c>
      <c r="G259" s="4">
        <v>0.4</v>
      </c>
      <c r="H259" s="4">
        <v>32.4</v>
      </c>
      <c r="I259" s="4">
        <v>143.19999999999999</v>
      </c>
    </row>
    <row r="260" spans="2:20">
      <c r="B260" s="47"/>
      <c r="C260" s="4">
        <v>16</v>
      </c>
      <c r="D260" s="4" t="s">
        <v>32</v>
      </c>
      <c r="E260" s="4">
        <v>180</v>
      </c>
      <c r="F260" s="4">
        <v>2.2999999999999998</v>
      </c>
      <c r="G260" s="4">
        <v>3.44</v>
      </c>
      <c r="H260" s="4">
        <v>16.89</v>
      </c>
      <c r="I260" s="4">
        <v>107.72</v>
      </c>
    </row>
    <row r="261" spans="2:20" ht="15" customHeight="1">
      <c r="B261" s="48" t="s">
        <v>9</v>
      </c>
      <c r="C261" s="49"/>
      <c r="D261" s="49"/>
      <c r="E261" s="50"/>
      <c r="F261" s="9">
        <f>F258+F259+F260</f>
        <v>11.440000000000001</v>
      </c>
      <c r="G261" s="9">
        <f t="shared" ref="G261:I261" si="24">G258+G259+G260</f>
        <v>11.38</v>
      </c>
      <c r="H261" s="9">
        <f t="shared" si="24"/>
        <v>76.900000000000006</v>
      </c>
      <c r="I261" s="9">
        <f t="shared" si="24"/>
        <v>453.91999999999996</v>
      </c>
    </row>
    <row r="262" spans="2:20">
      <c r="B262" s="4" t="s">
        <v>10</v>
      </c>
      <c r="C262" s="4" t="s">
        <v>18</v>
      </c>
      <c r="D262" s="4" t="s">
        <v>67</v>
      </c>
      <c r="E262" s="4">
        <v>250</v>
      </c>
      <c r="F262" s="4">
        <v>0</v>
      </c>
      <c r="G262" s="4">
        <v>0</v>
      </c>
      <c r="H262" s="4">
        <v>0</v>
      </c>
      <c r="I262" s="4">
        <v>0</v>
      </c>
    </row>
    <row r="263" spans="2:20">
      <c r="B263" s="4"/>
      <c r="C263" s="4">
        <v>17</v>
      </c>
      <c r="D263" s="4" t="s">
        <v>153</v>
      </c>
      <c r="E263" s="4">
        <v>180</v>
      </c>
      <c r="F263" s="4">
        <v>5.22</v>
      </c>
      <c r="G263" s="4">
        <v>5.76</v>
      </c>
      <c r="H263" s="4">
        <v>7.2</v>
      </c>
      <c r="I263" s="4">
        <v>106.2</v>
      </c>
    </row>
    <row r="264" spans="2:20" ht="15.6" customHeight="1">
      <c r="B264" s="48" t="s">
        <v>12</v>
      </c>
      <c r="C264" s="49"/>
      <c r="D264" s="49"/>
      <c r="E264" s="50"/>
      <c r="F264" s="9">
        <v>5.22</v>
      </c>
      <c r="G264" s="9">
        <v>5.76</v>
      </c>
      <c r="H264" s="9">
        <v>7.2</v>
      </c>
      <c r="I264" s="9">
        <v>106.2</v>
      </c>
    </row>
    <row r="265" spans="2:20">
      <c r="B265" s="46" t="s">
        <v>13</v>
      </c>
      <c r="C265" s="4">
        <v>75</v>
      </c>
      <c r="D265" s="4" t="s">
        <v>97</v>
      </c>
      <c r="E265" s="4">
        <v>60</v>
      </c>
      <c r="F265" s="4">
        <v>0.91</v>
      </c>
      <c r="G265" s="4">
        <v>6.08</v>
      </c>
      <c r="H265" s="4">
        <v>4.71</v>
      </c>
      <c r="I265" s="4">
        <v>78</v>
      </c>
    </row>
    <row r="266" spans="2:20" ht="30">
      <c r="B266" s="51"/>
      <c r="C266" s="4">
        <v>76</v>
      </c>
      <c r="D266" s="4" t="s">
        <v>147</v>
      </c>
      <c r="E266" s="4">
        <v>200</v>
      </c>
      <c r="F266" s="4">
        <v>6.59</v>
      </c>
      <c r="G266" s="4">
        <v>3.87</v>
      </c>
      <c r="H266" s="4">
        <v>17.34</v>
      </c>
      <c r="I266" s="4">
        <v>129</v>
      </c>
    </row>
    <row r="267" spans="2:20">
      <c r="B267" s="51"/>
      <c r="C267" s="4">
        <v>77</v>
      </c>
      <c r="D267" s="4" t="s">
        <v>164</v>
      </c>
      <c r="E267" s="4">
        <v>80</v>
      </c>
      <c r="F267" s="4">
        <v>11.97</v>
      </c>
      <c r="G267" s="4">
        <v>11.33</v>
      </c>
      <c r="H267" s="4">
        <v>7.22</v>
      </c>
      <c r="I267" s="4">
        <v>193</v>
      </c>
    </row>
    <row r="268" spans="2:20">
      <c r="B268" s="51"/>
      <c r="C268" s="4">
        <v>83</v>
      </c>
      <c r="D268" s="4" t="s">
        <v>165</v>
      </c>
      <c r="E268" s="4">
        <v>180</v>
      </c>
      <c r="F268" s="4">
        <v>3.52</v>
      </c>
      <c r="G268" s="4">
        <v>3.49</v>
      </c>
      <c r="H268" s="4">
        <v>12.96</v>
      </c>
      <c r="I268" s="4">
        <v>106.28</v>
      </c>
      <c r="L268" s="6"/>
      <c r="M268" s="6"/>
      <c r="N268" s="6"/>
      <c r="O268" s="6"/>
      <c r="P268" s="6"/>
      <c r="Q268" s="6"/>
      <c r="R268" s="6"/>
      <c r="S268" s="6"/>
      <c r="T268" s="6"/>
    </row>
    <row r="269" spans="2:20">
      <c r="B269" s="51"/>
      <c r="C269" s="4">
        <v>23</v>
      </c>
      <c r="D269" s="4" t="s">
        <v>17</v>
      </c>
      <c r="E269" s="4">
        <v>180</v>
      </c>
      <c r="F269" s="4">
        <v>0.44</v>
      </c>
      <c r="G269" s="4">
        <v>0</v>
      </c>
      <c r="H269" s="4">
        <v>22.89</v>
      </c>
      <c r="I269" s="4">
        <v>96</v>
      </c>
      <c r="L269" s="6"/>
      <c r="M269" s="2"/>
      <c r="N269" s="2"/>
      <c r="O269" s="2"/>
      <c r="P269" s="2"/>
      <c r="Q269" s="2"/>
      <c r="R269" s="2"/>
      <c r="S269" s="2"/>
      <c r="T269" s="6"/>
    </row>
    <row r="270" spans="2:20">
      <c r="B270" s="51"/>
      <c r="C270" s="4" t="s">
        <v>18</v>
      </c>
      <c r="D270" s="4" t="s">
        <v>20</v>
      </c>
      <c r="E270" s="4">
        <v>50</v>
      </c>
      <c r="F270" s="4">
        <v>1.1200000000000001</v>
      </c>
      <c r="G270" s="4">
        <v>0.22</v>
      </c>
      <c r="H270" s="4">
        <v>7.5</v>
      </c>
      <c r="I270" s="4">
        <v>32.799999999999997</v>
      </c>
      <c r="L270" s="6"/>
      <c r="M270" s="2"/>
      <c r="N270" s="2"/>
      <c r="O270" s="2"/>
      <c r="P270" s="2"/>
      <c r="Q270" s="2"/>
      <c r="R270" s="2"/>
      <c r="S270" s="2"/>
      <c r="T270" s="6"/>
    </row>
    <row r="271" spans="2:20">
      <c r="B271" s="47"/>
      <c r="C271" s="4" t="s">
        <v>18</v>
      </c>
      <c r="D271" s="4" t="s">
        <v>19</v>
      </c>
      <c r="E271" s="4">
        <v>25</v>
      </c>
      <c r="F271" s="4">
        <v>1.4</v>
      </c>
      <c r="G271" s="4">
        <v>0.2</v>
      </c>
      <c r="H271" s="4">
        <v>12.15</v>
      </c>
      <c r="I271" s="4">
        <v>54.5</v>
      </c>
      <c r="L271" s="6"/>
      <c r="M271" s="2"/>
      <c r="N271" s="2"/>
      <c r="O271" s="2"/>
      <c r="P271" s="2"/>
      <c r="Q271" s="2"/>
      <c r="R271" s="2"/>
      <c r="S271" s="2"/>
      <c r="T271" s="6"/>
    </row>
    <row r="272" spans="2:20">
      <c r="B272" s="48" t="s">
        <v>21</v>
      </c>
      <c r="C272" s="49"/>
      <c r="D272" s="49"/>
      <c r="E272" s="50"/>
      <c r="F272" s="9">
        <f>F265+F266+F267+F268+F269+F270+F271</f>
        <v>25.95</v>
      </c>
      <c r="G272" s="9">
        <f t="shared" ref="G272:I272" si="25">G265+G266+G267+G268+G269+G270+G271</f>
        <v>25.19</v>
      </c>
      <c r="H272" s="9">
        <f t="shared" si="25"/>
        <v>84.77000000000001</v>
      </c>
      <c r="I272" s="9">
        <f t="shared" si="25"/>
        <v>689.57999999999993</v>
      </c>
      <c r="L272" s="6"/>
      <c r="M272" s="2"/>
      <c r="N272" s="2"/>
      <c r="O272" s="2"/>
      <c r="P272" s="2"/>
      <c r="Q272" s="2"/>
      <c r="R272" s="2"/>
      <c r="S272" s="2"/>
      <c r="T272" s="6"/>
    </row>
    <row r="273" spans="2:20" ht="30" customHeight="1">
      <c r="B273" s="46" t="s">
        <v>22</v>
      </c>
      <c r="C273" s="4">
        <v>24</v>
      </c>
      <c r="D273" s="4" t="s">
        <v>37</v>
      </c>
      <c r="E273" s="4">
        <v>200</v>
      </c>
      <c r="F273" s="4">
        <v>10.3</v>
      </c>
      <c r="G273" s="4">
        <v>11.62</v>
      </c>
      <c r="H273" s="4">
        <v>24.89</v>
      </c>
      <c r="I273" s="4">
        <v>245.49</v>
      </c>
      <c r="L273" s="6"/>
      <c r="M273" s="2"/>
      <c r="N273" s="2"/>
      <c r="O273" s="2"/>
      <c r="P273" s="2"/>
      <c r="Q273" s="2"/>
      <c r="R273" s="2"/>
      <c r="S273" s="2"/>
      <c r="T273" s="6"/>
    </row>
    <row r="274" spans="2:20">
      <c r="B274" s="51"/>
      <c r="C274" s="4" t="s">
        <v>18</v>
      </c>
      <c r="D274" s="4" t="s">
        <v>163</v>
      </c>
      <c r="E274" s="4">
        <v>20</v>
      </c>
      <c r="F274" s="4">
        <v>0</v>
      </c>
      <c r="G274" s="4">
        <v>0</v>
      </c>
      <c r="H274" s="4">
        <v>17.32</v>
      </c>
      <c r="I274" s="4">
        <v>63.6</v>
      </c>
      <c r="L274" s="6"/>
      <c r="M274" s="6"/>
      <c r="N274" s="6"/>
      <c r="O274" s="6"/>
      <c r="P274" s="6"/>
      <c r="Q274" s="6"/>
      <c r="R274" s="6"/>
      <c r="S274" s="6"/>
      <c r="T274" s="6"/>
    </row>
    <row r="275" spans="2:20">
      <c r="B275" s="51"/>
      <c r="C275" s="4" t="s">
        <v>18</v>
      </c>
      <c r="D275" s="4" t="s">
        <v>20</v>
      </c>
      <c r="E275" s="4">
        <v>25</v>
      </c>
      <c r="F275" s="4">
        <v>1.1200000000000001</v>
      </c>
      <c r="G275" s="4">
        <v>0.22</v>
      </c>
      <c r="H275" s="4">
        <v>7.5</v>
      </c>
      <c r="I275" s="4">
        <v>32.799999999999997</v>
      </c>
      <c r="L275" s="6"/>
      <c r="M275" s="6"/>
      <c r="N275" s="6"/>
      <c r="O275" s="6"/>
      <c r="P275" s="6"/>
      <c r="Q275" s="6"/>
      <c r="R275" s="6"/>
      <c r="S275" s="6"/>
      <c r="T275" s="6"/>
    </row>
    <row r="276" spans="2:20">
      <c r="B276" s="51"/>
      <c r="C276" s="4" t="s">
        <v>18</v>
      </c>
      <c r="D276" s="4" t="s">
        <v>19</v>
      </c>
      <c r="E276" s="4">
        <v>25</v>
      </c>
      <c r="F276" s="4">
        <v>1.4</v>
      </c>
      <c r="G276" s="4">
        <v>0.2</v>
      </c>
      <c r="H276" s="4">
        <v>12.15</v>
      </c>
      <c r="I276" s="4">
        <v>54.5</v>
      </c>
    </row>
    <row r="277" spans="2:20">
      <c r="B277" s="51"/>
      <c r="C277" s="4">
        <v>55</v>
      </c>
      <c r="D277" s="4" t="s">
        <v>38</v>
      </c>
      <c r="E277" s="41">
        <v>200</v>
      </c>
      <c r="F277" s="41">
        <v>0</v>
      </c>
      <c r="G277" s="41">
        <v>0</v>
      </c>
      <c r="H277" s="41">
        <v>11.98</v>
      </c>
      <c r="I277" s="41">
        <v>48</v>
      </c>
    </row>
    <row r="278" spans="2:20">
      <c r="B278" s="47"/>
      <c r="C278" s="4">
        <v>13</v>
      </c>
      <c r="D278" s="4" t="s">
        <v>151</v>
      </c>
      <c r="E278" s="4">
        <v>100</v>
      </c>
      <c r="F278" s="4">
        <v>1.36</v>
      </c>
      <c r="G278" s="4">
        <v>0.46</v>
      </c>
      <c r="H278" s="4">
        <v>18.899999999999999</v>
      </c>
      <c r="I278" s="4">
        <v>86.4</v>
      </c>
    </row>
    <row r="279" spans="2:20" ht="17.45" customHeight="1">
      <c r="B279" s="48" t="s">
        <v>26</v>
      </c>
      <c r="C279" s="49"/>
      <c r="D279" s="49"/>
      <c r="E279" s="50"/>
      <c r="F279" s="9">
        <f>F273+F274+F275+F276+F277+F278</f>
        <v>14.180000000000001</v>
      </c>
      <c r="G279" s="9">
        <f t="shared" ref="G279:I279" si="26">G273+G274+G275+G276+G277+G278</f>
        <v>12.5</v>
      </c>
      <c r="H279" s="9">
        <f t="shared" si="26"/>
        <v>92.740000000000009</v>
      </c>
      <c r="I279" s="9">
        <f t="shared" si="26"/>
        <v>530.79000000000008</v>
      </c>
    </row>
    <row r="280" spans="2:20" ht="15" customHeight="1">
      <c r="B280" s="48" t="s">
        <v>98</v>
      </c>
      <c r="C280" s="49"/>
      <c r="D280" s="49"/>
      <c r="E280" s="50"/>
      <c r="F280" s="4"/>
      <c r="G280" s="4"/>
      <c r="H280" s="4"/>
      <c r="I280" s="9">
        <f>I261+I264+I272+I279</f>
        <v>1780.4899999999998</v>
      </c>
    </row>
    <row r="281" spans="2:20">
      <c r="B281" s="10"/>
      <c r="C281" s="10"/>
      <c r="D281" s="10"/>
      <c r="E281" s="10"/>
      <c r="F281" s="10"/>
      <c r="G281" s="10"/>
      <c r="H281" s="10"/>
      <c r="I281" s="10"/>
    </row>
    <row r="282" spans="2:20">
      <c r="B282" s="10"/>
      <c r="C282" s="10"/>
      <c r="D282" s="10"/>
      <c r="E282" s="10"/>
      <c r="F282" s="10"/>
      <c r="G282" s="10"/>
      <c r="H282" s="10"/>
      <c r="I282" s="10"/>
    </row>
    <row r="283" spans="2:20">
      <c r="B283" s="10"/>
      <c r="C283" s="10"/>
      <c r="D283" s="10"/>
      <c r="E283" s="10"/>
      <c r="F283" s="10"/>
      <c r="G283" s="10"/>
      <c r="H283" s="10"/>
      <c r="I283" s="10"/>
    </row>
    <row r="284" spans="2:20">
      <c r="B284" s="48" t="s">
        <v>99</v>
      </c>
      <c r="C284" s="49"/>
      <c r="D284" s="49"/>
      <c r="E284" s="49"/>
      <c r="F284" s="49"/>
      <c r="G284" s="49"/>
      <c r="H284" s="49"/>
      <c r="I284" s="50"/>
    </row>
    <row r="285" spans="2:20" ht="41.45" customHeight="1">
      <c r="B285" s="46" t="s">
        <v>1</v>
      </c>
      <c r="C285" s="46" t="s">
        <v>2</v>
      </c>
      <c r="D285" s="46" t="s">
        <v>40</v>
      </c>
      <c r="E285" s="46" t="s">
        <v>41</v>
      </c>
      <c r="F285" s="52" t="s">
        <v>5</v>
      </c>
      <c r="G285" s="53"/>
      <c r="H285" s="54"/>
      <c r="I285" s="46" t="s">
        <v>8</v>
      </c>
    </row>
    <row r="286" spans="2:20">
      <c r="B286" s="47"/>
      <c r="C286" s="47"/>
      <c r="D286" s="47"/>
      <c r="E286" s="47"/>
      <c r="F286" s="4" t="s">
        <v>29</v>
      </c>
      <c r="G286" s="4" t="s">
        <v>30</v>
      </c>
      <c r="H286" s="4" t="s">
        <v>31</v>
      </c>
      <c r="I286" s="47"/>
    </row>
    <row r="287" spans="2:20" ht="15.75">
      <c r="B287" s="46" t="s">
        <v>6</v>
      </c>
      <c r="C287" s="4">
        <v>41</v>
      </c>
      <c r="D287" s="19" t="s">
        <v>170</v>
      </c>
      <c r="E287" s="4">
        <v>200</v>
      </c>
      <c r="F287" s="4">
        <v>6.46</v>
      </c>
      <c r="G287" s="4">
        <v>7.45</v>
      </c>
      <c r="H287" s="4">
        <v>30.19</v>
      </c>
      <c r="I287" s="4">
        <v>212</v>
      </c>
    </row>
    <row r="288" spans="2:20">
      <c r="B288" s="51"/>
      <c r="C288" s="4">
        <v>15</v>
      </c>
      <c r="D288" s="4" t="s">
        <v>43</v>
      </c>
      <c r="E288" s="8" t="s">
        <v>228</v>
      </c>
      <c r="F288" s="4">
        <v>2.8</v>
      </c>
      <c r="G288" s="4">
        <v>4.6900000000000004</v>
      </c>
      <c r="H288" s="4">
        <v>24.68</v>
      </c>
      <c r="I288" s="4">
        <v>152.13</v>
      </c>
    </row>
    <row r="289" spans="2:9">
      <c r="B289" s="47"/>
      <c r="C289" s="4">
        <v>3</v>
      </c>
      <c r="D289" s="4" t="s">
        <v>50</v>
      </c>
      <c r="E289" s="4">
        <v>180</v>
      </c>
      <c r="F289" s="4">
        <v>2.5</v>
      </c>
      <c r="G289" s="4">
        <v>3.5</v>
      </c>
      <c r="H289" s="4">
        <v>17.010000000000002</v>
      </c>
      <c r="I289" s="4">
        <v>109.54</v>
      </c>
    </row>
    <row r="290" spans="2:9" ht="15" customHeight="1">
      <c r="B290" s="48" t="s">
        <v>9</v>
      </c>
      <c r="C290" s="49"/>
      <c r="D290" s="49"/>
      <c r="E290" s="50"/>
      <c r="F290" s="9">
        <f>F287+F288+F289</f>
        <v>11.76</v>
      </c>
      <c r="G290" s="9">
        <f t="shared" ref="G290:I290" si="27">G287+G288+G289</f>
        <v>15.64</v>
      </c>
      <c r="H290" s="9">
        <f t="shared" si="27"/>
        <v>71.88000000000001</v>
      </c>
      <c r="I290" s="9">
        <f t="shared" si="27"/>
        <v>473.67</v>
      </c>
    </row>
    <row r="291" spans="2:9">
      <c r="B291" s="46" t="s">
        <v>10</v>
      </c>
      <c r="C291" s="4" t="s">
        <v>18</v>
      </c>
      <c r="D291" s="4" t="s">
        <v>67</v>
      </c>
      <c r="E291" s="4">
        <v>250</v>
      </c>
      <c r="F291" s="4">
        <v>0</v>
      </c>
      <c r="G291" s="4">
        <v>0</v>
      </c>
      <c r="H291" s="4">
        <v>0</v>
      </c>
      <c r="I291" s="4">
        <v>0</v>
      </c>
    </row>
    <row r="292" spans="2:9">
      <c r="B292" s="47"/>
      <c r="C292" s="4">
        <v>4</v>
      </c>
      <c r="D292" s="4" t="s">
        <v>11</v>
      </c>
      <c r="E292" s="4">
        <v>180</v>
      </c>
      <c r="F292" s="4">
        <v>5.8</v>
      </c>
      <c r="G292" s="4">
        <v>5</v>
      </c>
      <c r="H292" s="4">
        <v>9.66</v>
      </c>
      <c r="I292" s="4">
        <v>108.07</v>
      </c>
    </row>
    <row r="293" spans="2:9" ht="17.45" customHeight="1">
      <c r="B293" s="48" t="s">
        <v>12</v>
      </c>
      <c r="C293" s="49"/>
      <c r="D293" s="49"/>
      <c r="E293" s="50"/>
      <c r="F293" s="9">
        <v>5.8</v>
      </c>
      <c r="G293" s="9">
        <v>5</v>
      </c>
      <c r="H293" s="9">
        <v>9.66</v>
      </c>
      <c r="I293" s="9">
        <v>108.07</v>
      </c>
    </row>
    <row r="294" spans="2:9" ht="30">
      <c r="B294" s="46" t="s">
        <v>13</v>
      </c>
      <c r="C294" s="4">
        <v>79</v>
      </c>
      <c r="D294" s="4" t="s">
        <v>68</v>
      </c>
      <c r="E294" s="4">
        <v>60</v>
      </c>
      <c r="F294" s="4">
        <v>1.93</v>
      </c>
      <c r="G294" s="4">
        <v>3.89</v>
      </c>
      <c r="H294" s="4">
        <v>5.37</v>
      </c>
      <c r="I294" s="4">
        <v>65.33</v>
      </c>
    </row>
    <row r="295" spans="2:9">
      <c r="B295" s="51"/>
      <c r="C295" s="4">
        <v>80</v>
      </c>
      <c r="D295" s="4" t="s">
        <v>100</v>
      </c>
      <c r="E295" s="4">
        <v>200</v>
      </c>
      <c r="F295" s="4">
        <v>4.5</v>
      </c>
      <c r="G295" s="4">
        <v>4.5</v>
      </c>
      <c r="H295" s="4">
        <v>5.6</v>
      </c>
      <c r="I295" s="4">
        <v>85.3</v>
      </c>
    </row>
    <row r="296" spans="2:9">
      <c r="B296" s="51"/>
      <c r="C296" s="4">
        <v>81</v>
      </c>
      <c r="D296" s="4" t="s">
        <v>168</v>
      </c>
      <c r="E296" s="4">
        <v>80</v>
      </c>
      <c r="F296" s="4">
        <v>13.2</v>
      </c>
      <c r="G296" s="4">
        <v>16.399999999999999</v>
      </c>
      <c r="H296" s="4">
        <v>3</v>
      </c>
      <c r="I296" s="4">
        <v>213.3</v>
      </c>
    </row>
    <row r="297" spans="2:9">
      <c r="B297" s="51"/>
      <c r="C297" s="4">
        <v>11</v>
      </c>
      <c r="D297" s="4" t="s">
        <v>24</v>
      </c>
      <c r="E297" s="4">
        <v>130</v>
      </c>
      <c r="F297" s="4">
        <v>2.4</v>
      </c>
      <c r="G297" s="4">
        <v>4.53</v>
      </c>
      <c r="H297" s="4">
        <v>15.66</v>
      </c>
      <c r="I297" s="4">
        <v>112.95</v>
      </c>
    </row>
    <row r="298" spans="2:9">
      <c r="B298" s="51"/>
      <c r="C298" s="4">
        <v>46</v>
      </c>
      <c r="D298" s="4" t="s">
        <v>156</v>
      </c>
      <c r="E298" s="4">
        <v>180</v>
      </c>
      <c r="F298" s="4">
        <v>0.19</v>
      </c>
      <c r="G298" s="4">
        <v>0.04</v>
      </c>
      <c r="H298" s="4"/>
      <c r="I298" s="4">
        <v>16.21</v>
      </c>
    </row>
    <row r="299" spans="2:9">
      <c r="B299" s="51"/>
      <c r="C299" s="4" t="s">
        <v>18</v>
      </c>
      <c r="D299" s="4" t="s">
        <v>20</v>
      </c>
      <c r="E299" s="4">
        <v>50</v>
      </c>
      <c r="F299" s="4">
        <f>1.12*2</f>
        <v>2.2400000000000002</v>
      </c>
      <c r="G299" s="4">
        <f>0.22*2</f>
        <v>0.44</v>
      </c>
      <c r="H299" s="4">
        <f>7.5*2</f>
        <v>15</v>
      </c>
      <c r="I299" s="4">
        <f>32.8*2</f>
        <v>65.599999999999994</v>
      </c>
    </row>
    <row r="300" spans="2:9">
      <c r="B300" s="47"/>
      <c r="C300" s="4" t="s">
        <v>18</v>
      </c>
      <c r="D300" s="4" t="s">
        <v>19</v>
      </c>
      <c r="E300" s="4">
        <v>50</v>
      </c>
      <c r="F300" s="4">
        <f>1.4*2</f>
        <v>2.8</v>
      </c>
      <c r="G300" s="4">
        <f>0.2*2</f>
        <v>0.4</v>
      </c>
      <c r="H300" s="4">
        <f>12.15*2</f>
        <v>24.3</v>
      </c>
      <c r="I300" s="4">
        <f>54.5*2</f>
        <v>109</v>
      </c>
    </row>
    <row r="301" spans="2:9">
      <c r="B301" s="48" t="s">
        <v>21</v>
      </c>
      <c r="C301" s="49"/>
      <c r="D301" s="49"/>
      <c r="E301" s="50"/>
      <c r="F301" s="9">
        <f>F294+F295+F296+F297+F298+F299+F300</f>
        <v>27.26</v>
      </c>
      <c r="G301" s="9">
        <f t="shared" ref="G301:I301" si="28">G294+G295+G296+G297+G298+G299+G300</f>
        <v>30.2</v>
      </c>
      <c r="H301" s="9">
        <f t="shared" si="28"/>
        <v>68.929999999999993</v>
      </c>
      <c r="I301" s="9">
        <f t="shared" si="28"/>
        <v>667.68999999999994</v>
      </c>
    </row>
    <row r="302" spans="2:9" ht="30">
      <c r="B302" s="4" t="s">
        <v>22</v>
      </c>
      <c r="C302" s="4">
        <v>47</v>
      </c>
      <c r="D302" s="4" t="s">
        <v>128</v>
      </c>
      <c r="E302" s="4">
        <v>90</v>
      </c>
      <c r="F302" s="4">
        <v>9.5399999999999991</v>
      </c>
      <c r="G302" s="4">
        <v>6.75</v>
      </c>
      <c r="H302" s="4">
        <v>20.34</v>
      </c>
      <c r="I302" s="4">
        <v>180</v>
      </c>
    </row>
    <row r="303" spans="2:9">
      <c r="B303" s="4"/>
      <c r="C303" s="4">
        <v>63</v>
      </c>
      <c r="D303" s="4" t="s">
        <v>102</v>
      </c>
      <c r="E303" s="4">
        <v>70</v>
      </c>
      <c r="F303" s="4">
        <v>5.19</v>
      </c>
      <c r="G303" s="4">
        <v>8.23</v>
      </c>
      <c r="H303" s="4">
        <v>34.79</v>
      </c>
      <c r="I303" s="4">
        <v>248.5</v>
      </c>
    </row>
    <row r="304" spans="2:9">
      <c r="B304" s="4"/>
      <c r="C304" s="4">
        <v>12</v>
      </c>
      <c r="D304" s="4" t="s">
        <v>42</v>
      </c>
      <c r="E304" s="4">
        <v>180</v>
      </c>
      <c r="F304" s="4">
        <v>0.04</v>
      </c>
      <c r="G304" s="4">
        <v>0</v>
      </c>
      <c r="H304" s="4">
        <v>12.13</v>
      </c>
      <c r="I304" s="4">
        <v>50</v>
      </c>
    </row>
    <row r="305" spans="2:9">
      <c r="B305" s="4"/>
      <c r="C305" s="4">
        <v>13</v>
      </c>
      <c r="D305" s="4" t="s">
        <v>151</v>
      </c>
      <c r="E305" s="4">
        <v>100</v>
      </c>
      <c r="F305" s="4">
        <v>1.36</v>
      </c>
      <c r="G305" s="4">
        <v>0.46</v>
      </c>
      <c r="H305" s="4">
        <v>18.899999999999999</v>
      </c>
      <c r="I305" s="4">
        <v>86.4</v>
      </c>
    </row>
    <row r="306" spans="2:9" ht="17.45" customHeight="1">
      <c r="B306" s="48" t="s">
        <v>26</v>
      </c>
      <c r="C306" s="49"/>
      <c r="D306" s="49"/>
      <c r="E306" s="50"/>
      <c r="F306" s="9">
        <f>F302+F303+F304+F305</f>
        <v>16.13</v>
      </c>
      <c r="G306" s="9">
        <f>G302+G303+G304+G305</f>
        <v>15.440000000000001</v>
      </c>
      <c r="H306" s="9">
        <f>H302+H303+H304+H305</f>
        <v>86.16</v>
      </c>
      <c r="I306" s="9">
        <f>I302+I303+I304+I305</f>
        <v>564.9</v>
      </c>
    </row>
    <row r="307" spans="2:9" ht="17.25" customHeight="1">
      <c r="B307" s="48" t="s">
        <v>103</v>
      </c>
      <c r="C307" s="49"/>
      <c r="D307" s="49"/>
      <c r="E307" s="50"/>
      <c r="F307" s="9">
        <f>F290+F293+F301+F306</f>
        <v>60.95</v>
      </c>
      <c r="G307" s="9">
        <f t="shared" ref="G307:I307" si="29">G290+G293+G301+G306</f>
        <v>66.28</v>
      </c>
      <c r="H307" s="9">
        <f t="shared" si="29"/>
        <v>236.63</v>
      </c>
      <c r="I307" s="9">
        <f t="shared" si="29"/>
        <v>1814.33</v>
      </c>
    </row>
    <row r="308" spans="2:9">
      <c r="B308" s="10"/>
      <c r="C308" s="10"/>
      <c r="D308" s="10"/>
      <c r="E308" s="10"/>
      <c r="F308" s="10"/>
      <c r="G308" s="10"/>
      <c r="H308" s="10"/>
      <c r="I308" s="10"/>
    </row>
    <row r="309" spans="2:9">
      <c r="B309" s="10"/>
      <c r="C309" s="10"/>
      <c r="D309" s="10"/>
      <c r="E309" s="10"/>
      <c r="F309" s="10"/>
      <c r="G309" s="10"/>
      <c r="H309" s="10"/>
      <c r="I309" s="10"/>
    </row>
    <row r="310" spans="2:9">
      <c r="B310" s="10"/>
      <c r="C310" s="10"/>
      <c r="D310" s="10"/>
      <c r="E310" s="10"/>
      <c r="F310" s="10"/>
      <c r="G310" s="10"/>
      <c r="H310" s="10"/>
      <c r="I310" s="10"/>
    </row>
    <row r="311" spans="2:9">
      <c r="B311" s="10"/>
      <c r="C311" s="10"/>
      <c r="D311" s="10"/>
      <c r="E311" s="10"/>
      <c r="F311" s="10"/>
      <c r="G311" s="10"/>
      <c r="H311" s="10"/>
      <c r="I311" s="10"/>
    </row>
    <row r="312" spans="2:9">
      <c r="B312" s="10"/>
      <c r="C312" s="10"/>
      <c r="D312" s="10"/>
      <c r="E312" s="10"/>
      <c r="F312" s="10"/>
      <c r="G312" s="10"/>
      <c r="H312" s="10"/>
      <c r="I312" s="10"/>
    </row>
    <row r="313" spans="2:9">
      <c r="B313" s="48" t="s">
        <v>104</v>
      </c>
      <c r="C313" s="49"/>
      <c r="D313" s="49"/>
      <c r="E313" s="49"/>
      <c r="F313" s="49"/>
      <c r="G313" s="49"/>
      <c r="H313" s="49"/>
      <c r="I313" s="50"/>
    </row>
    <row r="314" spans="2:9" ht="33.75" customHeight="1">
      <c r="B314" s="46" t="s">
        <v>1</v>
      </c>
      <c r="C314" s="46" t="s">
        <v>2</v>
      </c>
      <c r="D314" s="46" t="s">
        <v>40</v>
      </c>
      <c r="E314" s="46" t="s">
        <v>41</v>
      </c>
      <c r="F314" s="52" t="s">
        <v>5</v>
      </c>
      <c r="G314" s="53"/>
      <c r="H314" s="54"/>
      <c r="I314" s="46" t="s">
        <v>8</v>
      </c>
    </row>
    <row r="315" spans="2:9" ht="9.75" customHeight="1">
      <c r="B315" s="47"/>
      <c r="C315" s="47"/>
      <c r="D315" s="47"/>
      <c r="E315" s="47"/>
      <c r="F315" s="4" t="s">
        <v>29</v>
      </c>
      <c r="G315" s="4" t="s">
        <v>30</v>
      </c>
      <c r="H315" s="4" t="s">
        <v>31</v>
      </c>
      <c r="I315" s="47"/>
    </row>
    <row r="316" spans="2:9" ht="30">
      <c r="B316" s="46" t="s">
        <v>6</v>
      </c>
      <c r="C316" s="4">
        <v>26</v>
      </c>
      <c r="D316" s="4" t="s">
        <v>141</v>
      </c>
      <c r="E316" s="4">
        <v>200</v>
      </c>
      <c r="F316" s="4">
        <v>6.52</v>
      </c>
      <c r="G316" s="4">
        <v>6.94</v>
      </c>
      <c r="H316" s="4">
        <v>38.19</v>
      </c>
      <c r="I316" s="4">
        <v>253</v>
      </c>
    </row>
    <row r="317" spans="2:9">
      <c r="B317" s="51"/>
      <c r="C317" s="4">
        <v>2</v>
      </c>
      <c r="D317" s="4" t="s">
        <v>7</v>
      </c>
      <c r="E317" s="8" t="s">
        <v>231</v>
      </c>
      <c r="F317" s="4">
        <v>4.5</v>
      </c>
      <c r="G317" s="4">
        <v>6.92</v>
      </c>
      <c r="H317" s="4">
        <v>17.28</v>
      </c>
      <c r="I317" s="4">
        <v>142.01</v>
      </c>
    </row>
    <row r="318" spans="2:9">
      <c r="B318" s="51"/>
      <c r="C318" s="4">
        <v>57</v>
      </c>
      <c r="D318" s="4" t="s">
        <v>108</v>
      </c>
      <c r="E318" s="4">
        <v>40</v>
      </c>
      <c r="F318" s="4">
        <v>5.0999999999999996</v>
      </c>
      <c r="G318" s="4">
        <v>4.5999999999999996</v>
      </c>
      <c r="H318" s="4">
        <v>0.3</v>
      </c>
      <c r="I318" s="4">
        <v>63</v>
      </c>
    </row>
    <row r="319" spans="2:9">
      <c r="B319" s="47"/>
      <c r="C319" s="4">
        <v>16</v>
      </c>
      <c r="D319" s="4" t="s">
        <v>32</v>
      </c>
      <c r="E319" s="4">
        <v>180</v>
      </c>
      <c r="F319" s="4">
        <v>2.2999999999999998</v>
      </c>
      <c r="G319" s="4">
        <v>3.44</v>
      </c>
      <c r="H319" s="4">
        <v>16.89</v>
      </c>
      <c r="I319" s="4">
        <v>107.72</v>
      </c>
    </row>
    <row r="320" spans="2:9" ht="15" customHeight="1">
      <c r="B320" s="48" t="s">
        <v>9</v>
      </c>
      <c r="C320" s="49"/>
      <c r="D320" s="49"/>
      <c r="E320" s="50"/>
      <c r="F320" s="9">
        <f>F316+F317+F318+F319</f>
        <v>18.419999999999998</v>
      </c>
      <c r="G320" s="9">
        <f t="shared" ref="G320:I320" si="30">G316+G317+G318+G319</f>
        <v>21.900000000000002</v>
      </c>
      <c r="H320" s="9">
        <f t="shared" si="30"/>
        <v>72.66</v>
      </c>
      <c r="I320" s="9">
        <f t="shared" si="30"/>
        <v>565.73</v>
      </c>
    </row>
    <row r="321" spans="2:9">
      <c r="B321" s="46" t="s">
        <v>10</v>
      </c>
      <c r="C321" s="4" t="s">
        <v>18</v>
      </c>
      <c r="D321" s="4" t="s">
        <v>67</v>
      </c>
      <c r="E321" s="4">
        <v>250</v>
      </c>
      <c r="F321" s="4">
        <v>0</v>
      </c>
      <c r="G321" s="4">
        <v>0</v>
      </c>
      <c r="H321" s="4">
        <v>0</v>
      </c>
      <c r="I321" s="4">
        <v>0</v>
      </c>
    </row>
    <row r="322" spans="2:9">
      <c r="B322" s="47"/>
      <c r="C322" s="4">
        <v>17</v>
      </c>
      <c r="D322" s="4" t="s">
        <v>153</v>
      </c>
      <c r="E322" s="4">
        <v>180</v>
      </c>
      <c r="F322" s="4">
        <v>5.22</v>
      </c>
      <c r="G322" s="4">
        <v>5.76</v>
      </c>
      <c r="H322" s="4">
        <v>7.2</v>
      </c>
      <c r="I322" s="4">
        <v>106.2</v>
      </c>
    </row>
    <row r="323" spans="2:9" ht="14.45" customHeight="1">
      <c r="B323" s="48" t="s">
        <v>12</v>
      </c>
      <c r="C323" s="49"/>
      <c r="D323" s="49"/>
      <c r="E323" s="50"/>
      <c r="F323" s="9">
        <v>5.22</v>
      </c>
      <c r="G323" s="9">
        <v>5.76</v>
      </c>
      <c r="H323" s="9">
        <v>7.2</v>
      </c>
      <c r="I323" s="9">
        <v>106.2</v>
      </c>
    </row>
    <row r="324" spans="2:9">
      <c r="B324" s="46" t="s">
        <v>13</v>
      </c>
      <c r="C324" s="4">
        <v>69</v>
      </c>
      <c r="D324" s="4" t="s">
        <v>87</v>
      </c>
      <c r="E324" s="4">
        <v>60</v>
      </c>
      <c r="F324" s="4">
        <v>7.42</v>
      </c>
      <c r="G324" s="4">
        <v>2.97</v>
      </c>
      <c r="H324" s="4">
        <v>1.48</v>
      </c>
      <c r="I324" s="4">
        <v>65.89</v>
      </c>
    </row>
    <row r="325" spans="2:9">
      <c r="B325" s="51"/>
      <c r="C325" s="4">
        <v>82</v>
      </c>
      <c r="D325" s="4" t="s">
        <v>238</v>
      </c>
      <c r="E325" s="4">
        <v>200</v>
      </c>
      <c r="F325" s="4">
        <v>2</v>
      </c>
      <c r="G325" s="4">
        <v>4.4000000000000004</v>
      </c>
      <c r="H325" s="4">
        <v>13.1</v>
      </c>
      <c r="I325" s="4">
        <v>94.8</v>
      </c>
    </row>
    <row r="326" spans="2:9">
      <c r="B326" s="51"/>
      <c r="C326" s="4">
        <v>84</v>
      </c>
      <c r="D326" s="4" t="s">
        <v>105</v>
      </c>
      <c r="E326" s="4">
        <v>80</v>
      </c>
      <c r="F326" s="4">
        <v>12.72</v>
      </c>
      <c r="G326" s="4">
        <v>12.28</v>
      </c>
      <c r="H326" s="4">
        <v>15.31</v>
      </c>
      <c r="I326" s="4">
        <v>222.67</v>
      </c>
    </row>
    <row r="327" spans="2:9">
      <c r="B327" s="51"/>
      <c r="C327" s="4">
        <v>112</v>
      </c>
      <c r="D327" s="4" t="s">
        <v>176</v>
      </c>
      <c r="E327" s="4">
        <v>50</v>
      </c>
      <c r="F327" s="4">
        <v>1.3</v>
      </c>
      <c r="G327" s="4">
        <v>3.54</v>
      </c>
      <c r="H327" s="4"/>
      <c r="I327" s="4">
        <v>7.88</v>
      </c>
    </row>
    <row r="328" spans="2:9">
      <c r="B328" s="51"/>
      <c r="C328" s="4">
        <v>22</v>
      </c>
      <c r="D328" s="4" t="s">
        <v>36</v>
      </c>
      <c r="E328" s="4">
        <v>130</v>
      </c>
      <c r="F328" s="4">
        <v>6.08</v>
      </c>
      <c r="G328" s="4">
        <v>8.58</v>
      </c>
      <c r="H328" s="4">
        <v>38.369999999999997</v>
      </c>
      <c r="I328" s="4">
        <v>259.74</v>
      </c>
    </row>
    <row r="329" spans="2:9">
      <c r="B329" s="51"/>
      <c r="C329" s="4">
        <v>23</v>
      </c>
      <c r="D329" s="4" t="s">
        <v>17</v>
      </c>
      <c r="E329" s="4">
        <v>180</v>
      </c>
      <c r="F329" s="4">
        <v>0.44</v>
      </c>
      <c r="G329" s="4">
        <v>0</v>
      </c>
      <c r="H329" s="4">
        <v>22.89</v>
      </c>
      <c r="I329" s="4">
        <v>96</v>
      </c>
    </row>
    <row r="330" spans="2:9">
      <c r="B330" s="51"/>
      <c r="C330" s="4" t="s">
        <v>18</v>
      </c>
      <c r="D330" s="4" t="s">
        <v>20</v>
      </c>
      <c r="E330" s="4">
        <v>25</v>
      </c>
      <c r="F330" s="4">
        <v>1.1200000000000001</v>
      </c>
      <c r="G330" s="4">
        <v>0.22</v>
      </c>
      <c r="H330" s="4">
        <v>7.5</v>
      </c>
      <c r="I330" s="4">
        <v>32.799999999999997</v>
      </c>
    </row>
    <row r="331" spans="2:9">
      <c r="B331" s="47"/>
      <c r="C331" s="4" t="s">
        <v>18</v>
      </c>
      <c r="D331" s="4" t="s">
        <v>19</v>
      </c>
      <c r="E331" s="4">
        <v>25</v>
      </c>
      <c r="F331" s="4">
        <v>1.4</v>
      </c>
      <c r="G331" s="4">
        <v>0.2</v>
      </c>
      <c r="H331" s="4">
        <v>12.15</v>
      </c>
      <c r="I331" s="4">
        <v>54.5</v>
      </c>
    </row>
    <row r="332" spans="2:9">
      <c r="B332" s="48" t="s">
        <v>21</v>
      </c>
      <c r="C332" s="49"/>
      <c r="D332" s="49"/>
      <c r="E332" s="50"/>
      <c r="F332" s="9">
        <f>F324+F325+F326+F327+F328+F329+F330+F331</f>
        <v>32.480000000000004</v>
      </c>
      <c r="G332" s="9">
        <f t="shared" ref="G332:I332" si="31">G324+G325+G326+G327+G328+G329+G330+G331</f>
        <v>32.19</v>
      </c>
      <c r="H332" s="9">
        <f t="shared" si="31"/>
        <v>110.8</v>
      </c>
      <c r="I332" s="9">
        <f t="shared" si="31"/>
        <v>834.28</v>
      </c>
    </row>
    <row r="333" spans="2:9" ht="15" customHeight="1">
      <c r="B333" s="46" t="s">
        <v>22</v>
      </c>
      <c r="C333" s="4">
        <v>61</v>
      </c>
      <c r="D333" s="4" t="s">
        <v>206</v>
      </c>
      <c r="E333" s="4">
        <v>110</v>
      </c>
      <c r="F333" s="4">
        <v>16.579999999999998</v>
      </c>
      <c r="G333" s="4">
        <v>7.5</v>
      </c>
      <c r="H333" s="4">
        <v>11.93</v>
      </c>
      <c r="I333" s="4">
        <v>199</v>
      </c>
    </row>
    <row r="334" spans="2:9" ht="18.75" customHeight="1">
      <c r="B334" s="51"/>
      <c r="C334" s="31">
        <v>116</v>
      </c>
      <c r="D334" s="31" t="s">
        <v>245</v>
      </c>
      <c r="E334" s="31">
        <v>130</v>
      </c>
      <c r="F334" s="31">
        <v>2.85</v>
      </c>
      <c r="G334" s="31">
        <v>5.96</v>
      </c>
      <c r="H334" s="31">
        <v>14.1</v>
      </c>
      <c r="I334" s="31">
        <v>121.43</v>
      </c>
    </row>
    <row r="335" spans="2:9">
      <c r="B335" s="51"/>
      <c r="C335" s="4" t="s">
        <v>18</v>
      </c>
      <c r="D335" s="4" t="s">
        <v>19</v>
      </c>
      <c r="E335" s="4">
        <v>25</v>
      </c>
      <c r="F335" s="4">
        <v>0</v>
      </c>
      <c r="G335" s="4">
        <v>0.2</v>
      </c>
      <c r="H335" s="4">
        <v>12.15</v>
      </c>
      <c r="I335" s="4">
        <v>54.5</v>
      </c>
    </row>
    <row r="336" spans="2:9">
      <c r="B336" s="51"/>
      <c r="C336" s="4" t="s">
        <v>18</v>
      </c>
      <c r="D336" s="4" t="s">
        <v>163</v>
      </c>
      <c r="E336" s="4">
        <v>20</v>
      </c>
      <c r="F336" s="4">
        <v>0</v>
      </c>
      <c r="G336" s="4">
        <v>0</v>
      </c>
      <c r="H336" s="4">
        <v>17.32</v>
      </c>
      <c r="I336" s="4">
        <v>63.6</v>
      </c>
    </row>
    <row r="337" spans="2:19">
      <c r="B337" s="51"/>
      <c r="C337" s="4" t="s">
        <v>18</v>
      </c>
      <c r="D337" s="4" t="s">
        <v>48</v>
      </c>
      <c r="E337" s="4">
        <v>180</v>
      </c>
      <c r="F337" s="4">
        <v>0</v>
      </c>
      <c r="G337" s="4">
        <v>0</v>
      </c>
      <c r="H337" s="4">
        <v>17</v>
      </c>
      <c r="I337" s="4">
        <v>80</v>
      </c>
    </row>
    <row r="338" spans="2:19">
      <c r="B338" s="47"/>
      <c r="C338" s="4">
        <v>13</v>
      </c>
      <c r="D338" s="4" t="s">
        <v>151</v>
      </c>
      <c r="E338" s="4">
        <v>100</v>
      </c>
      <c r="F338" s="4">
        <v>1.36</v>
      </c>
      <c r="G338" s="4">
        <v>0.46</v>
      </c>
      <c r="H338" s="4">
        <v>18.899999999999999</v>
      </c>
      <c r="I338" s="4">
        <v>86.4</v>
      </c>
    </row>
    <row r="339" spans="2:19" ht="20.25" customHeight="1">
      <c r="B339" s="48" t="s">
        <v>26</v>
      </c>
      <c r="C339" s="49"/>
      <c r="D339" s="49"/>
      <c r="E339" s="50"/>
      <c r="F339" s="9">
        <f>F333+F334+F335+F336+F337+F338</f>
        <v>20.79</v>
      </c>
      <c r="G339" s="11">
        <f t="shared" ref="G339:I339" si="32">G333+G334+G335+G336+G337+G338</f>
        <v>14.120000000000001</v>
      </c>
      <c r="H339" s="11">
        <f t="shared" si="32"/>
        <v>91.4</v>
      </c>
      <c r="I339" s="11">
        <f t="shared" si="32"/>
        <v>604.92999999999995</v>
      </c>
    </row>
    <row r="340" spans="2:19" ht="14.25" customHeight="1">
      <c r="B340" s="48" t="s">
        <v>106</v>
      </c>
      <c r="C340" s="49"/>
      <c r="D340" s="49"/>
      <c r="E340" s="50"/>
      <c r="F340" s="9">
        <f>F320+F323+F332+F339</f>
        <v>76.91</v>
      </c>
      <c r="G340" s="9">
        <f t="shared" ref="G340:I340" si="33">G320+G323+G332+G339</f>
        <v>73.97</v>
      </c>
      <c r="H340" s="9">
        <f t="shared" si="33"/>
        <v>282.06</v>
      </c>
      <c r="I340" s="9">
        <f t="shared" si="33"/>
        <v>2111.14</v>
      </c>
    </row>
    <row r="341" spans="2:19">
      <c r="B341" s="10"/>
      <c r="C341" s="10"/>
      <c r="D341" s="10"/>
      <c r="E341" s="10"/>
      <c r="F341" s="10"/>
      <c r="G341" s="10"/>
      <c r="H341" s="10"/>
      <c r="I341" s="10"/>
    </row>
    <row r="342" spans="2:19">
      <c r="B342" s="10"/>
      <c r="C342" s="10"/>
      <c r="D342" s="10"/>
      <c r="E342" s="10"/>
      <c r="F342" s="10"/>
      <c r="G342" s="10"/>
      <c r="H342" s="10"/>
      <c r="I342" s="10"/>
    </row>
    <row r="343" spans="2:19">
      <c r="B343" s="10"/>
      <c r="C343" s="10"/>
      <c r="D343" s="10"/>
      <c r="E343" s="10"/>
      <c r="F343" s="10"/>
      <c r="G343" s="10"/>
      <c r="H343" s="10"/>
      <c r="I343" s="10"/>
    </row>
    <row r="344" spans="2:19">
      <c r="B344" s="48" t="s">
        <v>107</v>
      </c>
      <c r="C344" s="49"/>
      <c r="D344" s="49"/>
      <c r="E344" s="49"/>
      <c r="F344" s="49"/>
      <c r="G344" s="49"/>
      <c r="H344" s="49"/>
      <c r="I344" s="50"/>
    </row>
    <row r="345" spans="2:19" ht="41.45" customHeight="1">
      <c r="B345" s="46" t="s">
        <v>1</v>
      </c>
      <c r="C345" s="46" t="s">
        <v>2</v>
      </c>
      <c r="D345" s="46" t="s">
        <v>40</v>
      </c>
      <c r="E345" s="46" t="s">
        <v>41</v>
      </c>
      <c r="F345" s="52" t="s">
        <v>5</v>
      </c>
      <c r="G345" s="53"/>
      <c r="H345" s="54"/>
      <c r="I345" s="46" t="s">
        <v>8</v>
      </c>
    </row>
    <row r="346" spans="2:19">
      <c r="B346" s="47"/>
      <c r="C346" s="47"/>
      <c r="D346" s="47"/>
      <c r="E346" s="47"/>
      <c r="F346" s="4" t="s">
        <v>29</v>
      </c>
      <c r="G346" s="4" t="s">
        <v>30</v>
      </c>
      <c r="H346" s="4" t="s">
        <v>31</v>
      </c>
      <c r="I346" s="47"/>
    </row>
    <row r="347" spans="2:19" ht="30">
      <c r="B347" s="46" t="s">
        <v>6</v>
      </c>
      <c r="C347" s="4">
        <v>64</v>
      </c>
      <c r="D347" s="4" t="s">
        <v>194</v>
      </c>
      <c r="E347" s="4">
        <v>200</v>
      </c>
      <c r="F347" s="4">
        <v>7.73</v>
      </c>
      <c r="G347" s="4">
        <v>10.050000000000001</v>
      </c>
      <c r="H347" s="4">
        <v>27.6</v>
      </c>
      <c r="I347" s="4">
        <v>231.2</v>
      </c>
    </row>
    <row r="348" spans="2:19">
      <c r="B348" s="51"/>
      <c r="C348" s="4">
        <v>15</v>
      </c>
      <c r="D348" s="4" t="s">
        <v>43</v>
      </c>
      <c r="E348" s="8" t="s">
        <v>232</v>
      </c>
      <c r="F348" s="4">
        <v>2.8</v>
      </c>
      <c r="G348" s="4">
        <v>4.6900000000000004</v>
      </c>
      <c r="H348" s="4">
        <v>24.68</v>
      </c>
      <c r="I348" s="4">
        <v>152.13</v>
      </c>
    </row>
    <row r="349" spans="2:19">
      <c r="B349" s="51"/>
      <c r="C349" s="4">
        <v>58</v>
      </c>
      <c r="D349" s="4" t="s">
        <v>25</v>
      </c>
      <c r="E349" s="4">
        <v>180</v>
      </c>
      <c r="F349" s="4">
        <v>1.57</v>
      </c>
      <c r="G349" s="4">
        <v>1.79</v>
      </c>
      <c r="H349" s="4">
        <v>14.61</v>
      </c>
      <c r="I349" s="4">
        <v>80</v>
      </c>
    </row>
    <row r="350" spans="2:19" ht="15" customHeight="1">
      <c r="B350" s="48" t="s">
        <v>9</v>
      </c>
      <c r="C350" s="49"/>
      <c r="D350" s="49"/>
      <c r="E350" s="50"/>
      <c r="F350" s="9">
        <f>F347+F348+F349</f>
        <v>12.100000000000001</v>
      </c>
      <c r="G350" s="9">
        <f t="shared" ref="G350:I350" si="34">G347+G348+G349</f>
        <v>16.53</v>
      </c>
      <c r="H350" s="9">
        <f t="shared" si="34"/>
        <v>66.89</v>
      </c>
      <c r="I350" s="9">
        <f t="shared" si="34"/>
        <v>463.33</v>
      </c>
    </row>
    <row r="351" spans="2:19">
      <c r="B351" s="46" t="s">
        <v>10</v>
      </c>
      <c r="C351" s="4" t="s">
        <v>18</v>
      </c>
      <c r="D351" s="4" t="s">
        <v>67</v>
      </c>
      <c r="E351" s="4">
        <v>250</v>
      </c>
      <c r="F351" s="4">
        <v>0</v>
      </c>
      <c r="G351" s="4">
        <v>0</v>
      </c>
      <c r="H351" s="4">
        <v>0</v>
      </c>
      <c r="I351" s="4">
        <v>0</v>
      </c>
    </row>
    <row r="352" spans="2:19" ht="30">
      <c r="B352" s="47"/>
      <c r="C352" s="4" t="s">
        <v>18</v>
      </c>
      <c r="D352" s="4" t="s">
        <v>155</v>
      </c>
      <c r="E352" s="4">
        <v>150</v>
      </c>
      <c r="F352" s="4">
        <v>0</v>
      </c>
      <c r="G352" s="4">
        <v>0</v>
      </c>
      <c r="H352" s="4">
        <v>14.3</v>
      </c>
      <c r="I352" s="4">
        <v>56.3</v>
      </c>
      <c r="L352" s="6"/>
      <c r="M352" s="6"/>
      <c r="N352" s="6"/>
      <c r="O352" s="6"/>
      <c r="P352" s="6"/>
      <c r="Q352" s="6"/>
      <c r="R352" s="6"/>
      <c r="S352" s="6"/>
    </row>
    <row r="353" spans="2:19" ht="12.6" customHeight="1">
      <c r="B353" s="48" t="s">
        <v>12</v>
      </c>
      <c r="C353" s="49"/>
      <c r="D353" s="49"/>
      <c r="E353" s="50"/>
      <c r="F353" s="9">
        <v>0</v>
      </c>
      <c r="G353" s="9">
        <v>0</v>
      </c>
      <c r="H353" s="9">
        <v>14.3</v>
      </c>
      <c r="I353" s="9">
        <v>56.3</v>
      </c>
      <c r="L353" s="6"/>
      <c r="M353" s="2"/>
      <c r="N353" s="2"/>
      <c r="O353" s="2"/>
      <c r="P353" s="2"/>
      <c r="Q353" s="2"/>
      <c r="R353" s="2"/>
      <c r="S353" s="2"/>
    </row>
    <row r="354" spans="2:19">
      <c r="B354" s="46" t="s">
        <v>13</v>
      </c>
      <c r="C354" s="4">
        <v>27</v>
      </c>
      <c r="D354" s="4" t="s">
        <v>44</v>
      </c>
      <c r="E354" s="4">
        <v>60</v>
      </c>
      <c r="F354" s="4">
        <v>1.7</v>
      </c>
      <c r="G354" s="4">
        <v>13.3</v>
      </c>
      <c r="H354" s="4">
        <v>5.0999999999999996</v>
      </c>
      <c r="I354" s="4">
        <v>148</v>
      </c>
      <c r="L354" s="6"/>
      <c r="M354" s="2"/>
      <c r="N354" s="2"/>
      <c r="O354" s="2"/>
      <c r="P354" s="2"/>
      <c r="Q354" s="2"/>
      <c r="R354" s="2"/>
      <c r="S354" s="2"/>
    </row>
    <row r="355" spans="2:19" ht="30">
      <c r="B355" s="51"/>
      <c r="C355" s="4">
        <v>91</v>
      </c>
      <c r="D355" s="4" t="s">
        <v>172</v>
      </c>
      <c r="E355" s="4" t="s">
        <v>70</v>
      </c>
      <c r="F355" s="4">
        <v>6.6</v>
      </c>
      <c r="G355" s="4">
        <v>3.9</v>
      </c>
      <c r="H355" s="4">
        <v>17.3</v>
      </c>
      <c r="I355" s="4">
        <v>128.69999999999999</v>
      </c>
      <c r="L355" s="6"/>
      <c r="M355" s="2"/>
      <c r="N355" s="2"/>
      <c r="O355" s="2"/>
      <c r="P355" s="2"/>
      <c r="Q355" s="2"/>
      <c r="R355" s="2"/>
      <c r="S355" s="2"/>
    </row>
    <row r="356" spans="2:19">
      <c r="B356" s="51"/>
      <c r="C356" s="4">
        <v>7</v>
      </c>
      <c r="D356" s="4" t="s">
        <v>16</v>
      </c>
      <c r="E356" s="4">
        <v>180</v>
      </c>
      <c r="F356" s="4">
        <v>12.24</v>
      </c>
      <c r="G356" s="4">
        <v>13.7</v>
      </c>
      <c r="H356" s="4">
        <v>31.67</v>
      </c>
      <c r="I356" s="4">
        <v>298.97000000000003</v>
      </c>
      <c r="L356" s="6"/>
      <c r="M356" s="2"/>
      <c r="N356" s="2"/>
      <c r="O356" s="2"/>
      <c r="P356" s="2"/>
      <c r="Q356" s="2"/>
      <c r="R356" s="2"/>
      <c r="S356" s="2"/>
    </row>
    <row r="357" spans="2:19" ht="30">
      <c r="B357" s="51"/>
      <c r="C357" s="4">
        <v>31</v>
      </c>
      <c r="D357" s="4" t="s">
        <v>55</v>
      </c>
      <c r="E357" s="4">
        <v>180</v>
      </c>
      <c r="F357" s="4">
        <v>0.24</v>
      </c>
      <c r="G357" s="4">
        <v>0</v>
      </c>
      <c r="H357" s="4">
        <v>38.76</v>
      </c>
      <c r="I357" s="4">
        <v>150.36000000000001</v>
      </c>
      <c r="L357" s="6"/>
      <c r="M357" s="6"/>
      <c r="N357" s="6"/>
      <c r="O357" s="6"/>
      <c r="P357" s="6"/>
      <c r="Q357" s="6"/>
      <c r="R357" s="6"/>
      <c r="S357" s="6"/>
    </row>
    <row r="358" spans="2:19">
      <c r="B358" s="51"/>
      <c r="C358" s="4" t="s">
        <v>18</v>
      </c>
      <c r="D358" s="4" t="s">
        <v>20</v>
      </c>
      <c r="E358" s="4">
        <v>50</v>
      </c>
      <c r="F358" s="4">
        <f>1.12*2</f>
        <v>2.2400000000000002</v>
      </c>
      <c r="G358" s="4">
        <f>0.22*2</f>
        <v>0.44</v>
      </c>
      <c r="H358" s="4">
        <f>7.5*2</f>
        <v>15</v>
      </c>
      <c r="I358" s="4">
        <f>32.8*2</f>
        <v>65.599999999999994</v>
      </c>
      <c r="L358" s="6"/>
      <c r="M358" s="6"/>
      <c r="N358" s="6"/>
      <c r="O358" s="6"/>
      <c r="P358" s="6"/>
      <c r="Q358" s="6"/>
      <c r="R358" s="6"/>
      <c r="S358" s="6"/>
    </row>
    <row r="359" spans="2:19">
      <c r="B359" s="47"/>
      <c r="C359" s="4" t="s">
        <v>18</v>
      </c>
      <c r="D359" s="4" t="s">
        <v>19</v>
      </c>
      <c r="E359" s="4">
        <v>50</v>
      </c>
      <c r="F359" s="4">
        <f>1.4*2</f>
        <v>2.8</v>
      </c>
      <c r="G359" s="4">
        <f>0.2*2</f>
        <v>0.4</v>
      </c>
      <c r="H359" s="4">
        <f>12.15*2</f>
        <v>24.3</v>
      </c>
      <c r="I359" s="4">
        <f>54.5*2</f>
        <v>109</v>
      </c>
      <c r="L359" s="6"/>
      <c r="M359" s="6"/>
      <c r="N359" s="6"/>
      <c r="O359" s="6"/>
      <c r="P359" s="6"/>
      <c r="Q359" s="6"/>
      <c r="R359" s="6"/>
      <c r="S359" s="6"/>
    </row>
    <row r="360" spans="2:19">
      <c r="B360" s="48" t="s">
        <v>21</v>
      </c>
      <c r="C360" s="49"/>
      <c r="D360" s="49"/>
      <c r="E360" s="50"/>
      <c r="F360" s="9">
        <f>F354+F355+F356+F357+F358+F359</f>
        <v>25.819999999999997</v>
      </c>
      <c r="G360" s="9">
        <f t="shared" ref="G360:I360" si="35">G354+G355+G356+G357+G358+G359</f>
        <v>31.74</v>
      </c>
      <c r="H360" s="9">
        <f t="shared" si="35"/>
        <v>132.13</v>
      </c>
      <c r="I360" s="9">
        <f t="shared" si="35"/>
        <v>900.63000000000011</v>
      </c>
      <c r="L360" s="6"/>
      <c r="M360" s="6"/>
      <c r="N360" s="6"/>
      <c r="O360" s="6"/>
      <c r="P360" s="6"/>
      <c r="Q360" s="6"/>
      <c r="R360" s="6"/>
      <c r="S360" s="6"/>
    </row>
    <row r="361" spans="2:19">
      <c r="B361" s="51" t="s">
        <v>22</v>
      </c>
      <c r="C361" s="4">
        <v>62</v>
      </c>
      <c r="D361" s="4" t="s">
        <v>79</v>
      </c>
      <c r="E361" s="4">
        <v>120</v>
      </c>
      <c r="F361" s="4">
        <v>7.24</v>
      </c>
      <c r="G361" s="4">
        <v>8.67</v>
      </c>
      <c r="H361" s="4">
        <v>3</v>
      </c>
      <c r="I361" s="4">
        <v>118</v>
      </c>
    </row>
    <row r="362" spans="2:19">
      <c r="B362" s="51"/>
      <c r="C362" s="4">
        <v>89</v>
      </c>
      <c r="D362" s="4" t="s">
        <v>171</v>
      </c>
      <c r="E362" s="4">
        <v>60</v>
      </c>
      <c r="F362" s="4">
        <v>2.7</v>
      </c>
      <c r="G362" s="4">
        <v>1.4</v>
      </c>
      <c r="H362" s="4">
        <v>18.3</v>
      </c>
      <c r="I362" s="4">
        <v>94.5</v>
      </c>
    </row>
    <row r="363" spans="2:19">
      <c r="B363" s="51"/>
      <c r="C363" s="4">
        <v>55</v>
      </c>
      <c r="D363" s="4" t="s">
        <v>38</v>
      </c>
      <c r="E363" s="41">
        <v>200</v>
      </c>
      <c r="F363" s="41">
        <v>0</v>
      </c>
      <c r="G363" s="41">
        <v>0</v>
      </c>
      <c r="H363" s="41">
        <v>11.98</v>
      </c>
      <c r="I363" s="41">
        <v>48</v>
      </c>
    </row>
    <row r="364" spans="2:19">
      <c r="B364" s="51"/>
      <c r="C364" s="4">
        <v>13</v>
      </c>
      <c r="D364" s="4" t="s">
        <v>151</v>
      </c>
      <c r="E364" s="4">
        <v>100</v>
      </c>
      <c r="F364" s="4">
        <v>1.36</v>
      </c>
      <c r="G364" s="4">
        <v>0.46</v>
      </c>
      <c r="H364" s="4">
        <v>18.899999999999999</v>
      </c>
      <c r="I364" s="4">
        <v>86.4</v>
      </c>
    </row>
    <row r="365" spans="2:19" ht="21.6" customHeight="1">
      <c r="B365" s="48" t="s">
        <v>26</v>
      </c>
      <c r="C365" s="49"/>
      <c r="D365" s="49"/>
      <c r="E365" s="50"/>
      <c r="F365" s="9">
        <f>F361+F362+F363+F364</f>
        <v>11.3</v>
      </c>
      <c r="G365" s="9">
        <f>G361+G362+G363+G364</f>
        <v>10.530000000000001</v>
      </c>
      <c r="H365" s="9">
        <f>H361+H362+H363+H364</f>
        <v>52.18</v>
      </c>
      <c r="I365" s="9">
        <f>I361+I362+I363+I364</f>
        <v>346.9</v>
      </c>
    </row>
    <row r="366" spans="2:19" ht="17.45" customHeight="1">
      <c r="B366" s="48" t="s">
        <v>110</v>
      </c>
      <c r="C366" s="49"/>
      <c r="D366" s="49"/>
      <c r="E366" s="50"/>
      <c r="F366" s="9">
        <f>F350+F353+F360+F365</f>
        <v>49.22</v>
      </c>
      <c r="G366" s="9">
        <f t="shared" ref="G366:I366" si="36">G350+G353+G360+G365</f>
        <v>58.8</v>
      </c>
      <c r="H366" s="9">
        <f t="shared" si="36"/>
        <v>265.5</v>
      </c>
      <c r="I366" s="9">
        <f t="shared" si="36"/>
        <v>1767.1600000000003</v>
      </c>
    </row>
    <row r="367" spans="2:19">
      <c r="B367" s="10"/>
      <c r="C367" s="10"/>
      <c r="D367" s="10"/>
      <c r="E367" s="10"/>
      <c r="F367" s="10"/>
      <c r="G367" s="10"/>
      <c r="H367" s="10"/>
      <c r="I367" s="10"/>
    </row>
    <row r="368" spans="2:19">
      <c r="B368" s="10"/>
      <c r="C368" s="10"/>
      <c r="D368" s="10"/>
      <c r="E368" s="10"/>
      <c r="F368" s="10"/>
      <c r="G368" s="10"/>
      <c r="H368" s="10"/>
      <c r="I368" s="10"/>
    </row>
    <row r="369" spans="2:9">
      <c r="B369" s="10"/>
      <c r="C369" s="10"/>
      <c r="D369" s="10"/>
      <c r="E369" s="10"/>
      <c r="F369" s="10"/>
      <c r="G369" s="10"/>
      <c r="H369" s="10"/>
      <c r="I369" s="10"/>
    </row>
    <row r="370" spans="2:9">
      <c r="B370" s="10"/>
      <c r="C370" s="10"/>
      <c r="D370" s="10"/>
      <c r="E370" s="10"/>
      <c r="F370" s="10"/>
      <c r="G370" s="10"/>
      <c r="H370" s="10"/>
      <c r="I370" s="10"/>
    </row>
    <row r="371" spans="2:9">
      <c r="B371" s="48" t="s">
        <v>111</v>
      </c>
      <c r="C371" s="49"/>
      <c r="D371" s="49"/>
      <c r="E371" s="49"/>
      <c r="F371" s="49"/>
      <c r="G371" s="49"/>
      <c r="H371" s="49"/>
      <c r="I371" s="50"/>
    </row>
    <row r="372" spans="2:9" ht="41.45" customHeight="1">
      <c r="B372" s="46" t="s">
        <v>1</v>
      </c>
      <c r="C372" s="46" t="s">
        <v>2</v>
      </c>
      <c r="D372" s="46" t="s">
        <v>40</v>
      </c>
      <c r="E372" s="46" t="s">
        <v>41</v>
      </c>
      <c r="F372" s="52" t="s">
        <v>5</v>
      </c>
      <c r="G372" s="53"/>
      <c r="H372" s="54"/>
      <c r="I372" s="46" t="s">
        <v>8</v>
      </c>
    </row>
    <row r="373" spans="2:9">
      <c r="B373" s="47"/>
      <c r="C373" s="47"/>
      <c r="D373" s="47"/>
      <c r="E373" s="47"/>
      <c r="F373" s="4" t="s">
        <v>29</v>
      </c>
      <c r="G373" s="4" t="s">
        <v>30</v>
      </c>
      <c r="H373" s="4" t="s">
        <v>31</v>
      </c>
      <c r="I373" s="47"/>
    </row>
    <row r="374" spans="2:9" ht="30">
      <c r="B374" s="46" t="s">
        <v>6</v>
      </c>
      <c r="C374" s="4">
        <v>34</v>
      </c>
      <c r="D374" s="4" t="s">
        <v>193</v>
      </c>
      <c r="E374" s="4">
        <v>200</v>
      </c>
      <c r="F374" s="4">
        <v>8.48</v>
      </c>
      <c r="G374" s="4">
        <v>9.33</v>
      </c>
      <c r="H374" s="4">
        <v>35.72</v>
      </c>
      <c r="I374" s="4">
        <v>259.2</v>
      </c>
    </row>
    <row r="375" spans="2:9">
      <c r="B375" s="51"/>
      <c r="C375" s="4">
        <v>2</v>
      </c>
      <c r="D375" s="4" t="s">
        <v>7</v>
      </c>
      <c r="E375" s="8" t="s">
        <v>231</v>
      </c>
      <c r="F375" s="4">
        <v>4.5</v>
      </c>
      <c r="G375" s="4">
        <v>6.92</v>
      </c>
      <c r="H375" s="4">
        <v>24.66</v>
      </c>
      <c r="I375" s="4">
        <v>178.92</v>
      </c>
    </row>
    <row r="376" spans="2:9">
      <c r="B376" s="47"/>
      <c r="C376" s="4">
        <v>16</v>
      </c>
      <c r="D376" s="4" t="s">
        <v>32</v>
      </c>
      <c r="E376" s="4">
        <v>180</v>
      </c>
      <c r="F376" s="4">
        <v>2.2999999999999998</v>
      </c>
      <c r="G376" s="4">
        <v>3.44</v>
      </c>
      <c r="H376" s="4">
        <v>16.89</v>
      </c>
      <c r="I376" s="4">
        <v>107.72</v>
      </c>
    </row>
    <row r="377" spans="2:9" ht="15" customHeight="1">
      <c r="B377" s="48" t="s">
        <v>9</v>
      </c>
      <c r="C377" s="49"/>
      <c r="D377" s="49"/>
      <c r="E377" s="50"/>
      <c r="F377" s="9">
        <f>F388+F375+F376</f>
        <v>27.92</v>
      </c>
      <c r="G377" s="9">
        <f>G388+G375+G376</f>
        <v>32.04</v>
      </c>
      <c r="H377" s="9">
        <f>H388+H375+H376</f>
        <v>74.56</v>
      </c>
      <c r="I377" s="9">
        <f>I388+I375+I376</f>
        <v>660</v>
      </c>
    </row>
    <row r="378" spans="2:9">
      <c r="B378" s="46" t="s">
        <v>10</v>
      </c>
      <c r="C378" s="4" t="s">
        <v>18</v>
      </c>
      <c r="D378" s="4" t="s">
        <v>67</v>
      </c>
      <c r="E378" s="4">
        <v>250</v>
      </c>
      <c r="F378" s="4">
        <v>0</v>
      </c>
      <c r="G378" s="4">
        <v>0</v>
      </c>
      <c r="H378" s="4">
        <v>0</v>
      </c>
      <c r="I378" s="4">
        <v>0</v>
      </c>
    </row>
    <row r="379" spans="2:9">
      <c r="B379" s="51"/>
      <c r="C379" s="4">
        <v>17</v>
      </c>
      <c r="D379" s="4" t="s">
        <v>153</v>
      </c>
      <c r="E379" s="4">
        <v>180</v>
      </c>
      <c r="F379" s="4">
        <v>5.22</v>
      </c>
      <c r="G379" s="4">
        <v>5.76</v>
      </c>
      <c r="H379" s="4">
        <v>7.2</v>
      </c>
      <c r="I379" s="4">
        <v>106.2</v>
      </c>
    </row>
    <row r="380" spans="2:9" ht="19.149999999999999" customHeight="1">
      <c r="B380" s="48" t="s">
        <v>12</v>
      </c>
      <c r="C380" s="49"/>
      <c r="D380" s="49"/>
      <c r="E380" s="50"/>
      <c r="F380" s="9">
        <v>5.22</v>
      </c>
      <c r="G380" s="9">
        <v>5.76</v>
      </c>
      <c r="H380" s="9">
        <v>7.2</v>
      </c>
      <c r="I380" s="9">
        <v>106.2</v>
      </c>
    </row>
    <row r="381" spans="2:9" ht="28.5" customHeight="1">
      <c r="B381" s="46" t="s">
        <v>13</v>
      </c>
      <c r="C381" s="4">
        <v>93</v>
      </c>
      <c r="D381" s="4" t="s">
        <v>113</v>
      </c>
      <c r="E381" s="4">
        <v>60</v>
      </c>
      <c r="F381" s="4">
        <v>1</v>
      </c>
      <c r="G381" s="4">
        <v>5.07</v>
      </c>
      <c r="H381" s="4">
        <v>3.03</v>
      </c>
      <c r="I381" s="4">
        <v>57</v>
      </c>
    </row>
    <row r="382" spans="2:9" ht="30">
      <c r="B382" s="51"/>
      <c r="C382" s="4">
        <v>94</v>
      </c>
      <c r="D382" s="4" t="s">
        <v>221</v>
      </c>
      <c r="E382" s="4">
        <v>200</v>
      </c>
      <c r="F382" s="4">
        <v>5.3</v>
      </c>
      <c r="G382" s="4">
        <v>4.0999999999999996</v>
      </c>
      <c r="H382" s="4">
        <v>0</v>
      </c>
      <c r="I382" s="4">
        <v>12.4</v>
      </c>
    </row>
    <row r="383" spans="2:9">
      <c r="B383" s="51"/>
      <c r="C383" s="4">
        <v>95</v>
      </c>
      <c r="D383" s="4" t="s">
        <v>173</v>
      </c>
      <c r="E383" s="4">
        <v>200</v>
      </c>
      <c r="F383" s="4">
        <v>10</v>
      </c>
      <c r="G383" s="4">
        <v>4.3</v>
      </c>
      <c r="H383" s="4">
        <v>7.3</v>
      </c>
      <c r="I383" s="4">
        <v>118.5</v>
      </c>
    </row>
    <row r="384" spans="2:9">
      <c r="B384" s="51"/>
      <c r="C384" s="4">
        <v>23</v>
      </c>
      <c r="D384" s="4" t="s">
        <v>17</v>
      </c>
      <c r="E384" s="4">
        <v>180</v>
      </c>
      <c r="F384" s="4">
        <v>0.21</v>
      </c>
      <c r="G384" s="4">
        <v>0.02</v>
      </c>
      <c r="H384" s="4">
        <v>15.66</v>
      </c>
      <c r="I384" s="4">
        <v>68</v>
      </c>
    </row>
    <row r="385" spans="2:9">
      <c r="B385" s="51"/>
      <c r="C385" s="4" t="s">
        <v>18</v>
      </c>
      <c r="D385" s="4" t="s">
        <v>20</v>
      </c>
      <c r="E385" s="4">
        <v>50</v>
      </c>
      <c r="F385" s="4">
        <f>1.12*2</f>
        <v>2.2400000000000002</v>
      </c>
      <c r="G385" s="4">
        <f>0.22*2</f>
        <v>0.44</v>
      </c>
      <c r="H385" s="4">
        <f>7.5*2</f>
        <v>15</v>
      </c>
      <c r="I385" s="4">
        <f>32.8*2</f>
        <v>65.599999999999994</v>
      </c>
    </row>
    <row r="386" spans="2:9">
      <c r="B386" s="47"/>
      <c r="C386" s="4" t="s">
        <v>18</v>
      </c>
      <c r="D386" s="4" t="s">
        <v>19</v>
      </c>
      <c r="E386" s="4">
        <v>50</v>
      </c>
      <c r="F386" s="4">
        <f>1.4*2</f>
        <v>2.8</v>
      </c>
      <c r="G386" s="4">
        <f>0.2*2</f>
        <v>0.4</v>
      </c>
      <c r="H386" s="4">
        <f>12.15*2</f>
        <v>24.3</v>
      </c>
      <c r="I386" s="4">
        <f>54.5*2</f>
        <v>109</v>
      </c>
    </row>
    <row r="387" spans="2:9">
      <c r="B387" s="48" t="s">
        <v>21</v>
      </c>
      <c r="C387" s="49"/>
      <c r="D387" s="49"/>
      <c r="E387" s="50"/>
      <c r="F387" s="9">
        <f>F381+F382+F383+F384+F385+F386</f>
        <v>21.55</v>
      </c>
      <c r="G387" s="9">
        <f t="shared" ref="G387:I387" si="37">G381+G382+G383+G384+G385+G386</f>
        <v>14.329999999999998</v>
      </c>
      <c r="H387" s="9">
        <f t="shared" si="37"/>
        <v>65.290000000000006</v>
      </c>
      <c r="I387" s="9">
        <f t="shared" si="37"/>
        <v>430.5</v>
      </c>
    </row>
    <row r="388" spans="2:9" ht="27.6" customHeight="1">
      <c r="B388" s="46" t="s">
        <v>22</v>
      </c>
      <c r="C388" s="4">
        <v>96</v>
      </c>
      <c r="D388" s="4" t="s">
        <v>63</v>
      </c>
      <c r="E388" s="4" t="s">
        <v>112</v>
      </c>
      <c r="F388" s="4">
        <v>21.12</v>
      </c>
      <c r="G388" s="4">
        <v>21.68</v>
      </c>
      <c r="H388" s="4">
        <v>33.01</v>
      </c>
      <c r="I388" s="4">
        <v>373.36</v>
      </c>
    </row>
    <row r="389" spans="2:9">
      <c r="B389" s="51"/>
      <c r="C389" s="20" t="s">
        <v>191</v>
      </c>
      <c r="D389" s="21" t="s">
        <v>157</v>
      </c>
      <c r="E389" s="8">
        <v>70</v>
      </c>
      <c r="F389" s="8">
        <v>6.17</v>
      </c>
      <c r="G389" s="8">
        <v>9.48</v>
      </c>
      <c r="H389" s="8">
        <v>37.630000000000003</v>
      </c>
      <c r="I389" s="8">
        <v>278</v>
      </c>
    </row>
    <row r="390" spans="2:9">
      <c r="B390" s="51"/>
      <c r="C390" s="4">
        <v>12</v>
      </c>
      <c r="D390" s="4" t="s">
        <v>42</v>
      </c>
      <c r="E390" s="4">
        <v>180</v>
      </c>
      <c r="F390" s="4">
        <v>0.04</v>
      </c>
      <c r="G390" s="4">
        <v>0</v>
      </c>
      <c r="H390" s="4">
        <v>12.13</v>
      </c>
      <c r="I390" s="4">
        <v>50</v>
      </c>
    </row>
    <row r="391" spans="2:9">
      <c r="B391" s="47"/>
      <c r="C391" s="4">
        <v>13</v>
      </c>
      <c r="D391" s="4" t="s">
        <v>151</v>
      </c>
      <c r="E391" s="4">
        <v>100</v>
      </c>
      <c r="F391" s="4">
        <v>1.36</v>
      </c>
      <c r="G391" s="4">
        <v>0.46</v>
      </c>
      <c r="H391" s="4">
        <v>18.899999999999999</v>
      </c>
      <c r="I391" s="4">
        <v>86.4</v>
      </c>
    </row>
    <row r="392" spans="2:9" ht="20.45" customHeight="1">
      <c r="B392" s="48" t="s">
        <v>26</v>
      </c>
      <c r="C392" s="49"/>
      <c r="D392" s="49"/>
      <c r="E392" s="50"/>
      <c r="F392" s="22">
        <f>F388+F389+F390+F391</f>
        <v>28.689999999999998</v>
      </c>
      <c r="G392" s="22">
        <f t="shared" ref="G392:I392" si="38">G388+G389+G390+G391</f>
        <v>31.62</v>
      </c>
      <c r="H392" s="22">
        <f t="shared" si="38"/>
        <v>101.66999999999999</v>
      </c>
      <c r="I392" s="22">
        <f t="shared" si="38"/>
        <v>787.76</v>
      </c>
    </row>
    <row r="393" spans="2:9" ht="18" customHeight="1">
      <c r="B393" s="48" t="s">
        <v>116</v>
      </c>
      <c r="C393" s="49"/>
      <c r="D393" s="49"/>
      <c r="E393" s="50"/>
      <c r="F393" s="22">
        <f>F377+F380+F387+F392</f>
        <v>83.38</v>
      </c>
      <c r="G393" s="22">
        <f t="shared" ref="G393:I393" si="39">G377+G380+G387+G392</f>
        <v>83.75</v>
      </c>
      <c r="H393" s="22">
        <f t="shared" si="39"/>
        <v>248.72</v>
      </c>
      <c r="I393" s="22">
        <f t="shared" si="39"/>
        <v>1984.46</v>
      </c>
    </row>
    <row r="394" spans="2:9">
      <c r="B394" s="10"/>
      <c r="C394" s="10"/>
      <c r="D394" s="10"/>
      <c r="E394" s="10"/>
      <c r="F394" s="10"/>
      <c r="G394" s="10"/>
      <c r="H394" s="10"/>
      <c r="I394" s="10"/>
    </row>
    <row r="395" spans="2:9">
      <c r="B395" s="10"/>
      <c r="C395" s="10"/>
      <c r="D395" s="10"/>
      <c r="E395" s="10"/>
      <c r="F395" s="10"/>
      <c r="G395" s="10"/>
      <c r="H395" s="10"/>
      <c r="I395" s="10"/>
    </row>
    <row r="396" spans="2:9">
      <c r="B396" s="10"/>
      <c r="C396" s="10"/>
      <c r="D396" s="10"/>
      <c r="E396" s="10"/>
      <c r="F396" s="10"/>
      <c r="G396" s="10"/>
      <c r="H396" s="10"/>
      <c r="I396" s="10"/>
    </row>
    <row r="397" spans="2:9">
      <c r="B397" s="10"/>
      <c r="C397" s="10"/>
      <c r="D397" s="10"/>
      <c r="E397" s="10"/>
      <c r="F397" s="10"/>
      <c r="G397" s="10"/>
      <c r="H397" s="10"/>
      <c r="I397" s="10"/>
    </row>
    <row r="398" spans="2:9">
      <c r="B398" s="48" t="s">
        <v>117</v>
      </c>
      <c r="C398" s="49"/>
      <c r="D398" s="49"/>
      <c r="E398" s="49"/>
      <c r="F398" s="49"/>
      <c r="G398" s="49"/>
      <c r="H398" s="49"/>
      <c r="I398" s="50"/>
    </row>
    <row r="399" spans="2:9" ht="41.45" customHeight="1">
      <c r="B399" s="46" t="s">
        <v>1</v>
      </c>
      <c r="C399" s="46" t="s">
        <v>2</v>
      </c>
      <c r="D399" s="46" t="s">
        <v>40</v>
      </c>
      <c r="E399" s="46" t="s">
        <v>41</v>
      </c>
      <c r="F399" s="52" t="s">
        <v>5</v>
      </c>
      <c r="G399" s="53"/>
      <c r="H399" s="54"/>
      <c r="I399" s="46" t="s">
        <v>8</v>
      </c>
    </row>
    <row r="400" spans="2:9">
      <c r="B400" s="47"/>
      <c r="C400" s="47"/>
      <c r="D400" s="47"/>
      <c r="E400" s="47"/>
      <c r="F400" s="4" t="s">
        <v>29</v>
      </c>
      <c r="G400" s="4" t="s">
        <v>30</v>
      </c>
      <c r="H400" s="4" t="s">
        <v>31</v>
      </c>
      <c r="I400" s="47"/>
    </row>
    <row r="401" spans="2:9" ht="30">
      <c r="B401" s="46" t="s">
        <v>6</v>
      </c>
      <c r="C401" s="4">
        <v>14</v>
      </c>
      <c r="D401" s="4" t="s">
        <v>195</v>
      </c>
      <c r="E401" s="4">
        <v>200</v>
      </c>
      <c r="F401" s="4">
        <v>7.02</v>
      </c>
      <c r="G401" s="4">
        <v>7.76</v>
      </c>
      <c r="H401" s="4">
        <v>28.41</v>
      </c>
      <c r="I401" s="4">
        <v>209</v>
      </c>
    </row>
    <row r="402" spans="2:9">
      <c r="B402" s="51"/>
      <c r="C402" s="39">
        <v>57</v>
      </c>
      <c r="D402" s="39" t="s">
        <v>108</v>
      </c>
      <c r="E402" s="39">
        <v>40</v>
      </c>
      <c r="F402" s="39">
        <v>2.5499999999999998</v>
      </c>
      <c r="G402" s="39">
        <v>2.2999999999999998</v>
      </c>
      <c r="H402" s="39">
        <v>0.15</v>
      </c>
      <c r="I402" s="39">
        <v>31.5</v>
      </c>
    </row>
    <row r="403" spans="2:9">
      <c r="B403" s="51"/>
      <c r="C403" s="4">
        <v>15</v>
      </c>
      <c r="D403" s="4" t="s">
        <v>43</v>
      </c>
      <c r="E403" s="8" t="s">
        <v>232</v>
      </c>
      <c r="F403" s="4">
        <v>2.8</v>
      </c>
      <c r="G403" s="4">
        <v>4.6900000000000004</v>
      </c>
      <c r="H403" s="4">
        <v>24.68</v>
      </c>
      <c r="I403" s="4">
        <v>152.13</v>
      </c>
    </row>
    <row r="404" spans="2:9">
      <c r="B404" s="47"/>
      <c r="C404" s="4">
        <v>3</v>
      </c>
      <c r="D404" s="4" t="s">
        <v>50</v>
      </c>
      <c r="E404" s="4">
        <v>180</v>
      </c>
      <c r="F404" s="4">
        <v>2.5</v>
      </c>
      <c r="G404" s="4">
        <v>3.5</v>
      </c>
      <c r="H404" s="4">
        <v>17.010000000000002</v>
      </c>
      <c r="I404" s="4">
        <v>109.54</v>
      </c>
    </row>
    <row r="405" spans="2:9" ht="15" customHeight="1">
      <c r="B405" s="48" t="s">
        <v>9</v>
      </c>
      <c r="C405" s="49"/>
      <c r="D405" s="49"/>
      <c r="E405" s="50"/>
      <c r="F405" s="9">
        <f>F401+F403+F404</f>
        <v>12.32</v>
      </c>
      <c r="G405" s="9">
        <f>G401+G403+G404</f>
        <v>15.95</v>
      </c>
      <c r="H405" s="9">
        <f>H401+H403+H404</f>
        <v>70.100000000000009</v>
      </c>
      <c r="I405" s="9">
        <f>I401+I403+I404</f>
        <v>470.67</v>
      </c>
    </row>
    <row r="406" spans="2:9">
      <c r="B406" s="46" t="s">
        <v>10</v>
      </c>
      <c r="C406" s="4" t="s">
        <v>18</v>
      </c>
      <c r="D406" s="4" t="s">
        <v>67</v>
      </c>
      <c r="E406" s="4">
        <v>250</v>
      </c>
      <c r="F406" s="4">
        <v>0</v>
      </c>
      <c r="G406" s="4">
        <v>0</v>
      </c>
      <c r="H406" s="4">
        <v>0</v>
      </c>
      <c r="I406" s="4">
        <v>0</v>
      </c>
    </row>
    <row r="407" spans="2:9">
      <c r="B407" s="47"/>
      <c r="C407" s="4" t="s">
        <v>18</v>
      </c>
      <c r="D407" s="4" t="s">
        <v>48</v>
      </c>
      <c r="E407" s="4">
        <v>180</v>
      </c>
      <c r="F407" s="4">
        <v>0</v>
      </c>
      <c r="G407" s="4">
        <v>0</v>
      </c>
      <c r="H407" s="4">
        <v>17</v>
      </c>
      <c r="I407" s="4">
        <v>80</v>
      </c>
    </row>
    <row r="408" spans="2:9" ht="18.600000000000001" customHeight="1">
      <c r="B408" s="48" t="s">
        <v>12</v>
      </c>
      <c r="C408" s="49"/>
      <c r="D408" s="49"/>
      <c r="E408" s="50"/>
      <c r="F408" s="9">
        <v>0</v>
      </c>
      <c r="G408" s="9">
        <v>0</v>
      </c>
      <c r="H408" s="9">
        <v>17</v>
      </c>
      <c r="I408" s="9">
        <v>80</v>
      </c>
    </row>
    <row r="409" spans="2:9" ht="30">
      <c r="B409" s="46" t="s">
        <v>13</v>
      </c>
      <c r="C409" s="4">
        <v>79</v>
      </c>
      <c r="D409" s="4" t="s">
        <v>167</v>
      </c>
      <c r="E409" s="4">
        <v>60</v>
      </c>
      <c r="F409" s="4">
        <v>0.48</v>
      </c>
      <c r="G409" s="4">
        <v>0.06</v>
      </c>
      <c r="H409" s="4">
        <v>1.02</v>
      </c>
      <c r="I409" s="4">
        <v>8</v>
      </c>
    </row>
    <row r="410" spans="2:9">
      <c r="B410" s="51"/>
      <c r="C410" s="4">
        <v>36</v>
      </c>
      <c r="D410" s="4" t="s">
        <v>142</v>
      </c>
      <c r="E410" s="4" t="s">
        <v>174</v>
      </c>
      <c r="F410" s="4">
        <v>6.82</v>
      </c>
      <c r="G410" s="4">
        <v>5.33</v>
      </c>
      <c r="H410" s="4">
        <v>13.42</v>
      </c>
      <c r="I410" s="4">
        <v>146.66999999999999</v>
      </c>
    </row>
    <row r="411" spans="2:9">
      <c r="B411" s="51"/>
      <c r="C411" s="4">
        <v>37</v>
      </c>
      <c r="D411" s="4" t="s">
        <v>45</v>
      </c>
      <c r="E411" s="4">
        <v>110</v>
      </c>
      <c r="F411" s="4">
        <v>12.4</v>
      </c>
      <c r="G411" s="4">
        <v>9.17</v>
      </c>
      <c r="H411" s="4">
        <v>0.04</v>
      </c>
      <c r="I411" s="4">
        <v>261.8</v>
      </c>
    </row>
    <row r="412" spans="2:9">
      <c r="B412" s="51"/>
      <c r="C412" s="4">
        <v>38</v>
      </c>
      <c r="D412" s="4" t="s">
        <v>47</v>
      </c>
      <c r="E412" s="4">
        <v>130</v>
      </c>
      <c r="F412" s="4">
        <v>4.5</v>
      </c>
      <c r="G412" s="4">
        <v>4</v>
      </c>
      <c r="H412" s="4">
        <v>27.9</v>
      </c>
      <c r="I412" s="4">
        <v>161.69999999999999</v>
      </c>
    </row>
    <row r="413" spans="2:9">
      <c r="B413" s="51"/>
      <c r="C413" s="4">
        <v>72</v>
      </c>
      <c r="D413" s="4" t="s">
        <v>91</v>
      </c>
      <c r="E413" s="4">
        <v>180</v>
      </c>
      <c r="F413" s="4">
        <v>0.21</v>
      </c>
      <c r="G413" s="4">
        <v>0.02</v>
      </c>
      <c r="H413" s="4">
        <v>15.66</v>
      </c>
      <c r="I413" s="4">
        <v>68</v>
      </c>
    </row>
    <row r="414" spans="2:9">
      <c r="B414" s="51"/>
      <c r="C414" s="4" t="s">
        <v>18</v>
      </c>
      <c r="D414" s="4" t="s">
        <v>20</v>
      </c>
      <c r="E414" s="4">
        <v>50</v>
      </c>
      <c r="F414" s="4">
        <f>1.12*2</f>
        <v>2.2400000000000002</v>
      </c>
      <c r="G414" s="4">
        <f>0.22*2</f>
        <v>0.44</v>
      </c>
      <c r="H414" s="4">
        <f>7.5*2</f>
        <v>15</v>
      </c>
      <c r="I414" s="4">
        <f>32.8*2</f>
        <v>65.599999999999994</v>
      </c>
    </row>
    <row r="415" spans="2:9">
      <c r="B415" s="47"/>
      <c r="C415" s="4" t="s">
        <v>18</v>
      </c>
      <c r="D415" s="4" t="s">
        <v>19</v>
      </c>
      <c r="E415" s="4">
        <v>50</v>
      </c>
      <c r="F415" s="4">
        <f>1.4*2</f>
        <v>2.8</v>
      </c>
      <c r="G415" s="4">
        <f>0.2*2</f>
        <v>0.4</v>
      </c>
      <c r="H415" s="4">
        <f>12.15*2</f>
        <v>24.3</v>
      </c>
      <c r="I415" s="4">
        <f>54.5*2</f>
        <v>109</v>
      </c>
    </row>
    <row r="416" spans="2:9">
      <c r="B416" s="48" t="s">
        <v>21</v>
      </c>
      <c r="C416" s="49"/>
      <c r="D416" s="49"/>
      <c r="E416" s="50"/>
      <c r="F416" s="9">
        <f>F409+F410+F411+F412+F413+F414+F415</f>
        <v>29.450000000000006</v>
      </c>
      <c r="G416" s="9">
        <f t="shared" ref="G416:I416" si="40">G409+G410+G411+G412+G413+G414+G415</f>
        <v>19.419999999999998</v>
      </c>
      <c r="H416" s="9">
        <f t="shared" si="40"/>
        <v>97.339999999999989</v>
      </c>
      <c r="I416" s="9">
        <f t="shared" si="40"/>
        <v>820.7700000000001</v>
      </c>
    </row>
    <row r="417" spans="2:9" ht="12.6" customHeight="1">
      <c r="B417" s="46" t="s">
        <v>22</v>
      </c>
      <c r="C417" s="4">
        <v>97</v>
      </c>
      <c r="D417" s="4" t="s">
        <v>175</v>
      </c>
      <c r="E417" s="4" t="s">
        <v>226</v>
      </c>
      <c r="F417" s="4">
        <v>6.2</v>
      </c>
      <c r="G417" s="4">
        <v>5.8</v>
      </c>
      <c r="H417" s="4">
        <v>54.3</v>
      </c>
      <c r="I417" s="4">
        <v>293.8</v>
      </c>
    </row>
    <row r="418" spans="2:9">
      <c r="B418" s="51"/>
      <c r="C418" s="4">
        <v>58</v>
      </c>
      <c r="D418" s="4" t="s">
        <v>25</v>
      </c>
      <c r="E418" s="4">
        <v>180</v>
      </c>
      <c r="F418" s="4">
        <v>5.22</v>
      </c>
      <c r="G418" s="4">
        <v>5.76</v>
      </c>
      <c r="H418" s="4">
        <v>7.2</v>
      </c>
      <c r="I418" s="4">
        <v>106.2</v>
      </c>
    </row>
    <row r="419" spans="2:9">
      <c r="B419" s="51"/>
      <c r="C419" s="4" t="s">
        <v>18</v>
      </c>
      <c r="D419" s="4" t="s">
        <v>150</v>
      </c>
      <c r="E419" s="4">
        <v>30</v>
      </c>
      <c r="F419" s="4">
        <v>1.95</v>
      </c>
      <c r="G419" s="4">
        <v>5.85</v>
      </c>
      <c r="H419" s="4">
        <v>18</v>
      </c>
      <c r="I419" s="4">
        <v>132</v>
      </c>
    </row>
    <row r="420" spans="2:9">
      <c r="B420" s="47"/>
      <c r="C420" s="4">
        <v>13</v>
      </c>
      <c r="D420" s="4" t="s">
        <v>151</v>
      </c>
      <c r="E420" s="4">
        <v>100</v>
      </c>
      <c r="F420" s="4">
        <v>1.36</v>
      </c>
      <c r="G420" s="4">
        <v>0.46</v>
      </c>
      <c r="H420" s="4">
        <v>18.899999999999999</v>
      </c>
      <c r="I420" s="4">
        <v>86.4</v>
      </c>
    </row>
    <row r="421" spans="2:9" ht="18" customHeight="1">
      <c r="B421" s="48" t="s">
        <v>26</v>
      </c>
      <c r="C421" s="49"/>
      <c r="D421" s="49"/>
      <c r="E421" s="50"/>
      <c r="F421" s="9">
        <f>F417+F418+F419+F420</f>
        <v>14.729999999999999</v>
      </c>
      <c r="G421" s="9">
        <f t="shared" ref="G421:I421" si="41">G417+G418+G419+G420</f>
        <v>17.869999999999997</v>
      </c>
      <c r="H421" s="9">
        <f t="shared" si="41"/>
        <v>98.4</v>
      </c>
      <c r="I421" s="9">
        <f t="shared" si="41"/>
        <v>618.4</v>
      </c>
    </row>
    <row r="422" spans="2:9" ht="17.45" customHeight="1">
      <c r="B422" s="48" t="s">
        <v>119</v>
      </c>
      <c r="C422" s="49"/>
      <c r="D422" s="49"/>
      <c r="E422" s="50"/>
      <c r="F422" s="9">
        <f>F405+F408+F416+F421</f>
        <v>56.500000000000007</v>
      </c>
      <c r="G422" s="9">
        <f t="shared" ref="G422:I422" si="42">G405+G408+G416+G421</f>
        <v>53.239999999999995</v>
      </c>
      <c r="H422" s="9">
        <f t="shared" si="42"/>
        <v>282.84000000000003</v>
      </c>
      <c r="I422" s="9">
        <f t="shared" si="42"/>
        <v>1989.8400000000001</v>
      </c>
    </row>
    <row r="423" spans="2:9" ht="25.5" customHeight="1">
      <c r="B423" s="16"/>
      <c r="C423" s="16"/>
      <c r="D423" s="16"/>
      <c r="E423" s="16"/>
      <c r="F423" s="16"/>
      <c r="G423" s="16"/>
      <c r="H423" s="16"/>
      <c r="I423" s="16"/>
    </row>
    <row r="424" spans="2:9" ht="17.25" hidden="1" customHeight="1">
      <c r="B424" s="16"/>
      <c r="C424" s="16"/>
      <c r="D424" s="16"/>
      <c r="E424" s="16"/>
      <c r="F424" s="16"/>
      <c r="G424" s="16"/>
      <c r="H424" s="16"/>
      <c r="I424" s="16"/>
    </row>
    <row r="425" spans="2:9" hidden="1">
      <c r="B425" s="10"/>
      <c r="C425" s="10"/>
      <c r="D425" s="10"/>
      <c r="E425" s="10"/>
      <c r="F425" s="10"/>
      <c r="G425" s="10"/>
      <c r="H425" s="10"/>
      <c r="I425" s="10"/>
    </row>
    <row r="426" spans="2:9" hidden="1">
      <c r="B426" s="10"/>
      <c r="C426" s="10"/>
      <c r="D426" s="10"/>
      <c r="E426" s="10"/>
      <c r="F426" s="10"/>
      <c r="G426" s="10"/>
      <c r="H426" s="10"/>
      <c r="I426" s="10"/>
    </row>
    <row r="427" spans="2:9" hidden="1">
      <c r="B427" s="10"/>
      <c r="C427" s="10"/>
      <c r="D427" s="10"/>
      <c r="E427" s="10"/>
      <c r="F427" s="10"/>
      <c r="G427" s="10"/>
      <c r="H427" s="10"/>
      <c r="I427" s="10"/>
    </row>
    <row r="428" spans="2:9" ht="33" customHeight="1">
      <c r="B428" s="48" t="s">
        <v>120</v>
      </c>
      <c r="C428" s="49"/>
      <c r="D428" s="49"/>
      <c r="E428" s="49"/>
      <c r="F428" s="49"/>
      <c r="G428" s="49"/>
      <c r="H428" s="49"/>
      <c r="I428" s="50"/>
    </row>
    <row r="429" spans="2:9" ht="41.45" customHeight="1">
      <c r="B429" s="46" t="s">
        <v>1</v>
      </c>
      <c r="C429" s="46" t="s">
        <v>2</v>
      </c>
      <c r="D429" s="46" t="s">
        <v>40</v>
      </c>
      <c r="E429" s="46" t="s">
        <v>41</v>
      </c>
      <c r="F429" s="52" t="s">
        <v>5</v>
      </c>
      <c r="G429" s="53"/>
      <c r="H429" s="54"/>
      <c r="I429" s="46" t="s">
        <v>8</v>
      </c>
    </row>
    <row r="430" spans="2:9">
      <c r="B430" s="47"/>
      <c r="C430" s="47"/>
      <c r="D430" s="47"/>
      <c r="E430" s="47"/>
      <c r="F430" s="4" t="s">
        <v>29</v>
      </c>
      <c r="G430" s="4" t="s">
        <v>30</v>
      </c>
      <c r="H430" s="4" t="s">
        <v>31</v>
      </c>
      <c r="I430" s="47"/>
    </row>
    <row r="431" spans="2:9" ht="30">
      <c r="B431" s="46" t="s">
        <v>6</v>
      </c>
      <c r="C431" s="4">
        <v>26</v>
      </c>
      <c r="D431" s="4" t="s">
        <v>196</v>
      </c>
      <c r="E431" s="4">
        <v>200</v>
      </c>
      <c r="F431" s="4">
        <v>6.52</v>
      </c>
      <c r="G431" s="4">
        <v>6.94</v>
      </c>
      <c r="H431" s="4">
        <v>38.19</v>
      </c>
      <c r="I431" s="4">
        <v>253</v>
      </c>
    </row>
    <row r="432" spans="2:9">
      <c r="B432" s="51"/>
      <c r="C432" s="4">
        <v>50</v>
      </c>
      <c r="D432" s="4" t="s">
        <v>161</v>
      </c>
      <c r="E432" s="8" t="s">
        <v>233</v>
      </c>
      <c r="F432" s="4">
        <v>2.5</v>
      </c>
      <c r="G432" s="4">
        <v>0.4</v>
      </c>
      <c r="H432" s="4">
        <v>32.4</v>
      </c>
      <c r="I432" s="4">
        <v>143.19999999999999</v>
      </c>
    </row>
    <row r="433" spans="2:21">
      <c r="B433" s="47"/>
      <c r="C433" s="4">
        <v>16</v>
      </c>
      <c r="D433" s="4" t="s">
        <v>32</v>
      </c>
      <c r="E433" s="4">
        <v>180</v>
      </c>
      <c r="F433" s="4">
        <v>2.2999999999999998</v>
      </c>
      <c r="G433" s="4">
        <v>3.44</v>
      </c>
      <c r="H433" s="4">
        <v>16.89</v>
      </c>
      <c r="I433" s="4">
        <v>107.72</v>
      </c>
    </row>
    <row r="434" spans="2:21">
      <c r="B434" s="52" t="s">
        <v>9</v>
      </c>
      <c r="C434" s="53"/>
      <c r="D434" s="53"/>
      <c r="E434" s="54"/>
      <c r="F434" s="9">
        <f>F431+F432+F433</f>
        <v>11.32</v>
      </c>
      <c r="G434" s="9">
        <f t="shared" ref="G434:I434" si="43">G431+G432+G433</f>
        <v>10.780000000000001</v>
      </c>
      <c r="H434" s="9">
        <f t="shared" si="43"/>
        <v>87.48</v>
      </c>
      <c r="I434" s="9">
        <f t="shared" si="43"/>
        <v>503.91999999999996</v>
      </c>
    </row>
    <row r="435" spans="2:21">
      <c r="B435" s="46" t="s">
        <v>10</v>
      </c>
      <c r="C435" s="4" t="s">
        <v>18</v>
      </c>
      <c r="D435" s="4" t="s">
        <v>67</v>
      </c>
      <c r="E435" s="4">
        <v>250</v>
      </c>
      <c r="F435" s="4">
        <v>0</v>
      </c>
      <c r="G435" s="4">
        <v>0</v>
      </c>
      <c r="H435" s="4">
        <v>0</v>
      </c>
      <c r="I435" s="4">
        <v>0</v>
      </c>
    </row>
    <row r="436" spans="2:21">
      <c r="B436" s="47"/>
      <c r="C436" s="4">
        <v>17</v>
      </c>
      <c r="D436" s="4" t="s">
        <v>153</v>
      </c>
      <c r="E436" s="4">
        <v>180</v>
      </c>
      <c r="F436" s="4">
        <v>5.22</v>
      </c>
      <c r="G436" s="4">
        <v>5.76</v>
      </c>
      <c r="H436" s="4">
        <v>7.2</v>
      </c>
      <c r="I436" s="4">
        <v>106.2</v>
      </c>
    </row>
    <row r="437" spans="2:21" ht="13.9" customHeight="1">
      <c r="B437" s="48" t="s">
        <v>12</v>
      </c>
      <c r="C437" s="49"/>
      <c r="D437" s="49"/>
      <c r="E437" s="50"/>
      <c r="F437" s="9">
        <v>5.22</v>
      </c>
      <c r="G437" s="9">
        <v>5.76</v>
      </c>
      <c r="H437" s="9">
        <v>7.2</v>
      </c>
      <c r="I437" s="9">
        <v>106.2</v>
      </c>
    </row>
    <row r="438" spans="2:21">
      <c r="B438" s="46" t="s">
        <v>13</v>
      </c>
      <c r="C438" s="4">
        <v>79</v>
      </c>
      <c r="D438" s="4" t="s">
        <v>121</v>
      </c>
      <c r="E438" s="4">
        <v>60</v>
      </c>
      <c r="F438" s="4">
        <v>0.7</v>
      </c>
      <c r="G438" s="4">
        <v>1.2</v>
      </c>
      <c r="H438" s="4">
        <v>4.3</v>
      </c>
      <c r="I438" s="4">
        <v>30.6</v>
      </c>
      <c r="O438" s="2"/>
      <c r="P438" s="2"/>
      <c r="Q438" s="2"/>
      <c r="R438" s="2"/>
      <c r="S438" s="2"/>
      <c r="T438" s="2"/>
      <c r="U438" s="2"/>
    </row>
    <row r="439" spans="2:21" ht="30">
      <c r="B439" s="51"/>
      <c r="C439" s="4">
        <v>28</v>
      </c>
      <c r="D439" s="4" t="s">
        <v>46</v>
      </c>
      <c r="E439" s="4">
        <v>200</v>
      </c>
      <c r="F439" s="4">
        <v>3.51</v>
      </c>
      <c r="G439" s="4">
        <v>5.27</v>
      </c>
      <c r="H439" s="4">
        <v>9.77</v>
      </c>
      <c r="I439" s="4">
        <v>206</v>
      </c>
      <c r="O439" s="2"/>
      <c r="P439" s="2"/>
      <c r="Q439" s="2"/>
      <c r="R439" s="2"/>
      <c r="S439" s="2"/>
      <c r="T439" s="2"/>
      <c r="U439" s="2"/>
    </row>
    <row r="440" spans="2:21" ht="30">
      <c r="B440" s="51"/>
      <c r="C440" s="4">
        <v>98</v>
      </c>
      <c r="D440" s="4" t="s">
        <v>214</v>
      </c>
      <c r="E440" s="4">
        <v>80</v>
      </c>
      <c r="F440" s="4">
        <v>9.6199999999999992</v>
      </c>
      <c r="G440" s="4">
        <v>7.81</v>
      </c>
      <c r="H440" s="4">
        <v>7.42</v>
      </c>
      <c r="I440" s="4">
        <v>138</v>
      </c>
    </row>
    <row r="441" spans="2:21">
      <c r="B441" s="51"/>
      <c r="C441" s="4">
        <v>83</v>
      </c>
      <c r="D441" s="4" t="s">
        <v>165</v>
      </c>
      <c r="E441" s="4">
        <v>180</v>
      </c>
      <c r="F441" s="4">
        <v>3.52</v>
      </c>
      <c r="G441" s="4">
        <v>3.49</v>
      </c>
      <c r="H441" s="4">
        <v>12.96</v>
      </c>
      <c r="I441" s="4">
        <v>106.28</v>
      </c>
    </row>
    <row r="442" spans="2:21">
      <c r="B442" s="51"/>
      <c r="C442" s="4">
        <v>23</v>
      </c>
      <c r="D442" s="4" t="s">
        <v>17</v>
      </c>
      <c r="E442" s="4">
        <v>180</v>
      </c>
      <c r="F442" s="4">
        <v>0.21</v>
      </c>
      <c r="G442" s="4">
        <v>0.02</v>
      </c>
      <c r="H442" s="4">
        <v>15.66</v>
      </c>
      <c r="I442" s="4">
        <v>68</v>
      </c>
    </row>
    <row r="443" spans="2:21">
      <c r="B443" s="51"/>
      <c r="C443" s="4" t="s">
        <v>18</v>
      </c>
      <c r="D443" s="4" t="s">
        <v>20</v>
      </c>
      <c r="E443" s="4">
        <v>50</v>
      </c>
      <c r="F443" s="4">
        <f>1.12*2</f>
        <v>2.2400000000000002</v>
      </c>
      <c r="G443" s="4">
        <f>0.22*2</f>
        <v>0.44</v>
      </c>
      <c r="H443" s="4">
        <f>7.5*2</f>
        <v>15</v>
      </c>
      <c r="I443" s="4">
        <f>32.8*2</f>
        <v>65.599999999999994</v>
      </c>
    </row>
    <row r="444" spans="2:21">
      <c r="B444" s="47"/>
      <c r="C444" s="4" t="s">
        <v>18</v>
      </c>
      <c r="D444" s="4" t="s">
        <v>19</v>
      </c>
      <c r="E444" s="4">
        <v>50</v>
      </c>
      <c r="F444" s="4">
        <f>1.4*2</f>
        <v>2.8</v>
      </c>
      <c r="G444" s="4">
        <f>0.2*2</f>
        <v>0.4</v>
      </c>
      <c r="H444" s="4">
        <f>12.15*2</f>
        <v>24.3</v>
      </c>
      <c r="I444" s="4">
        <f>54.5*2</f>
        <v>109</v>
      </c>
    </row>
    <row r="445" spans="2:21">
      <c r="B445" s="48" t="s">
        <v>21</v>
      </c>
      <c r="C445" s="49"/>
      <c r="D445" s="49"/>
      <c r="E445" s="50"/>
      <c r="F445" s="9">
        <f>F438+F439+F440+F442+F443+F444</f>
        <v>19.080000000000002</v>
      </c>
      <c r="G445" s="9">
        <f>G438+G439+G440+G442+G443+G444</f>
        <v>15.139999999999999</v>
      </c>
      <c r="H445" s="9">
        <f>H438+H439+H440+H442+H443+H444</f>
        <v>76.45</v>
      </c>
      <c r="I445" s="9">
        <f>I438+I439+I440+I442+I443+I444+I441</f>
        <v>723.48</v>
      </c>
      <c r="N445" s="3"/>
      <c r="O445" s="3"/>
      <c r="P445" s="3"/>
      <c r="Q445" s="3"/>
      <c r="R445" s="3"/>
      <c r="S445" s="3"/>
      <c r="T445" s="3"/>
    </row>
    <row r="446" spans="2:21" ht="30">
      <c r="B446" s="46" t="s">
        <v>22</v>
      </c>
      <c r="C446" s="4">
        <v>1</v>
      </c>
      <c r="D446" s="4" t="s">
        <v>86</v>
      </c>
      <c r="E446" s="4">
        <v>200</v>
      </c>
      <c r="F446" s="4">
        <v>6.68</v>
      </c>
      <c r="G446" s="4">
        <v>7.33</v>
      </c>
      <c r="H446" s="4">
        <v>21.85</v>
      </c>
      <c r="I446" s="4">
        <v>179</v>
      </c>
    </row>
    <row r="447" spans="2:21" ht="17.25" customHeight="1">
      <c r="B447" s="51"/>
      <c r="C447" s="4">
        <v>100</v>
      </c>
      <c r="D447" s="4" t="s">
        <v>244</v>
      </c>
      <c r="E447" s="4" t="s">
        <v>241</v>
      </c>
      <c r="F447" s="4">
        <v>21.8</v>
      </c>
      <c r="G447" s="4">
        <v>22.36</v>
      </c>
      <c r="H447" s="4">
        <v>49</v>
      </c>
      <c r="I447" s="4">
        <v>499.83</v>
      </c>
    </row>
    <row r="448" spans="2:21">
      <c r="B448" s="51"/>
      <c r="C448" s="4">
        <v>55</v>
      </c>
      <c r="D448" s="4" t="s">
        <v>38</v>
      </c>
      <c r="E448" s="4">
        <v>200</v>
      </c>
      <c r="F448" s="4">
        <v>0</v>
      </c>
      <c r="G448" s="4">
        <v>0</v>
      </c>
      <c r="H448" s="4">
        <v>11.98</v>
      </c>
      <c r="I448" s="4">
        <v>48</v>
      </c>
    </row>
    <row r="449" spans="2:9">
      <c r="B449" s="47"/>
      <c r="C449" s="4">
        <v>13</v>
      </c>
      <c r="D449" s="4" t="s">
        <v>151</v>
      </c>
      <c r="E449" s="4">
        <v>100</v>
      </c>
      <c r="F449" s="4">
        <v>1.36</v>
      </c>
      <c r="G449" s="4">
        <v>0.46</v>
      </c>
      <c r="H449" s="4">
        <v>18.899999999999999</v>
      </c>
      <c r="I449" s="4">
        <v>86.4</v>
      </c>
    </row>
    <row r="450" spans="2:9" ht="22.9" customHeight="1">
      <c r="B450" s="48" t="s">
        <v>26</v>
      </c>
      <c r="C450" s="49"/>
      <c r="D450" s="49"/>
      <c r="E450" s="50"/>
      <c r="F450" s="9">
        <f>F446+F447+F448+F449</f>
        <v>29.84</v>
      </c>
      <c r="G450" s="9">
        <f t="shared" ref="G450:I450" si="44">G446+G447+G448+G449</f>
        <v>30.15</v>
      </c>
      <c r="H450" s="9">
        <f t="shared" si="44"/>
        <v>101.72999999999999</v>
      </c>
      <c r="I450" s="9">
        <f t="shared" si="44"/>
        <v>813.2299999999999</v>
      </c>
    </row>
    <row r="451" spans="2:9" ht="16.149999999999999" customHeight="1">
      <c r="B451" s="48" t="s">
        <v>122</v>
      </c>
      <c r="C451" s="49"/>
      <c r="D451" s="49"/>
      <c r="E451" s="50"/>
      <c r="F451" s="9">
        <f>F434+F437+F445+F450</f>
        <v>65.460000000000008</v>
      </c>
      <c r="G451" s="9">
        <f t="shared" ref="G451:I451" si="45">G434+G437+G445+G450</f>
        <v>61.83</v>
      </c>
      <c r="H451" s="9">
        <f t="shared" si="45"/>
        <v>272.86</v>
      </c>
      <c r="I451" s="9">
        <f t="shared" si="45"/>
        <v>2146.83</v>
      </c>
    </row>
    <row r="452" spans="2:9">
      <c r="B452" s="10"/>
      <c r="C452" s="10"/>
      <c r="D452" s="10"/>
      <c r="E452" s="10"/>
      <c r="F452" s="10"/>
      <c r="G452" s="10"/>
      <c r="H452" s="10"/>
      <c r="I452" s="10"/>
    </row>
    <row r="453" spans="2:9">
      <c r="B453" s="10"/>
      <c r="C453" s="10"/>
      <c r="D453" s="10"/>
      <c r="E453" s="10"/>
      <c r="F453" s="10"/>
      <c r="G453" s="10"/>
      <c r="H453" s="10"/>
      <c r="I453" s="10"/>
    </row>
    <row r="454" spans="2:9">
      <c r="B454" s="55" t="s">
        <v>123</v>
      </c>
      <c r="C454" s="56"/>
      <c r="D454" s="56"/>
      <c r="E454" s="56"/>
      <c r="F454" s="56"/>
      <c r="G454" s="56"/>
      <c r="H454" s="56"/>
      <c r="I454" s="57"/>
    </row>
    <row r="455" spans="2:9" ht="41.45" customHeight="1">
      <c r="B455" s="46" t="s">
        <v>1</v>
      </c>
      <c r="C455" s="46" t="s">
        <v>2</v>
      </c>
      <c r="D455" s="46" t="s">
        <v>40</v>
      </c>
      <c r="E455" s="46" t="s">
        <v>41</v>
      </c>
      <c r="F455" s="52" t="s">
        <v>5</v>
      </c>
      <c r="G455" s="53"/>
      <c r="H455" s="54"/>
      <c r="I455" s="46" t="s">
        <v>8</v>
      </c>
    </row>
    <row r="456" spans="2:9">
      <c r="B456" s="47"/>
      <c r="C456" s="47"/>
      <c r="D456" s="47"/>
      <c r="E456" s="47"/>
      <c r="F456" s="4" t="s">
        <v>29</v>
      </c>
      <c r="G456" s="4" t="s">
        <v>30</v>
      </c>
      <c r="H456" s="4" t="s">
        <v>31</v>
      </c>
      <c r="I456" s="47"/>
    </row>
    <row r="457" spans="2:9" ht="30">
      <c r="B457" s="46" t="s">
        <v>6</v>
      </c>
      <c r="C457" s="4">
        <v>34</v>
      </c>
      <c r="D457" s="4" t="s">
        <v>193</v>
      </c>
      <c r="E457" s="4">
        <v>200</v>
      </c>
      <c r="F457" s="4">
        <v>8.48</v>
      </c>
      <c r="G457" s="4">
        <v>9.33</v>
      </c>
      <c r="H457" s="4">
        <v>35.72</v>
      </c>
      <c r="I457" s="4">
        <v>259.2</v>
      </c>
    </row>
    <row r="458" spans="2:9">
      <c r="B458" s="51"/>
      <c r="C458" s="4">
        <v>2</v>
      </c>
      <c r="D458" s="4" t="s">
        <v>43</v>
      </c>
      <c r="E458" s="18" t="s">
        <v>234</v>
      </c>
      <c r="F458" s="4">
        <v>2.8</v>
      </c>
      <c r="G458" s="4">
        <v>4.6900000000000004</v>
      </c>
      <c r="H458" s="4">
        <v>24.68</v>
      </c>
      <c r="I458" s="4">
        <v>152.13</v>
      </c>
    </row>
    <row r="459" spans="2:9" ht="30">
      <c r="B459" s="47"/>
      <c r="C459" s="4">
        <v>3</v>
      </c>
      <c r="D459" s="4" t="s">
        <v>115</v>
      </c>
      <c r="E459" s="4">
        <v>180</v>
      </c>
      <c r="F459" s="4">
        <v>1.8</v>
      </c>
      <c r="G459" s="4">
        <v>2.1</v>
      </c>
      <c r="H459" s="4">
        <v>18.8</v>
      </c>
      <c r="I459" s="4">
        <v>101.3</v>
      </c>
    </row>
    <row r="460" spans="2:9" ht="15" customHeight="1">
      <c r="B460" s="48" t="s">
        <v>9</v>
      </c>
      <c r="C460" s="49"/>
      <c r="D460" s="49"/>
      <c r="E460" s="50"/>
      <c r="F460" s="9">
        <f>F457+F458+F459</f>
        <v>13.080000000000002</v>
      </c>
      <c r="G460" s="9">
        <f t="shared" ref="G460:I460" si="46">G457+G458+G459</f>
        <v>16.12</v>
      </c>
      <c r="H460" s="9">
        <f t="shared" si="46"/>
        <v>79.2</v>
      </c>
      <c r="I460" s="9">
        <f t="shared" si="46"/>
        <v>512.63</v>
      </c>
    </row>
    <row r="461" spans="2:9">
      <c r="B461" s="46" t="s">
        <v>10</v>
      </c>
      <c r="C461" s="4" t="s">
        <v>18</v>
      </c>
      <c r="D461" s="4" t="s">
        <v>67</v>
      </c>
      <c r="E461" s="4">
        <v>250</v>
      </c>
      <c r="F461" s="4">
        <v>0</v>
      </c>
      <c r="G461" s="4">
        <v>0</v>
      </c>
      <c r="H461" s="4">
        <v>0</v>
      </c>
      <c r="I461" s="4">
        <v>0</v>
      </c>
    </row>
    <row r="462" spans="2:9">
      <c r="B462" s="47"/>
      <c r="C462" s="4">
        <v>4</v>
      </c>
      <c r="D462" s="4" t="s">
        <v>11</v>
      </c>
      <c r="E462" s="4">
        <v>180</v>
      </c>
      <c r="F462" s="4">
        <v>5.8</v>
      </c>
      <c r="G462" s="4">
        <v>5</v>
      </c>
      <c r="H462" s="4">
        <v>9.66</v>
      </c>
      <c r="I462" s="4">
        <v>108.07</v>
      </c>
    </row>
    <row r="463" spans="2:9" ht="13.9" customHeight="1">
      <c r="B463" s="48" t="s">
        <v>12</v>
      </c>
      <c r="C463" s="49"/>
      <c r="D463" s="49"/>
      <c r="E463" s="50"/>
      <c r="F463" s="9">
        <v>5.8</v>
      </c>
      <c r="G463" s="9">
        <v>5</v>
      </c>
      <c r="H463" s="9">
        <v>9.66</v>
      </c>
      <c r="I463" s="9">
        <v>108.07</v>
      </c>
    </row>
    <row r="464" spans="2:9" ht="19.149999999999999" customHeight="1">
      <c r="B464" s="46" t="s">
        <v>13</v>
      </c>
      <c r="C464" s="4">
        <v>102</v>
      </c>
      <c r="D464" s="4" t="s">
        <v>124</v>
      </c>
      <c r="E464" s="4">
        <v>60</v>
      </c>
      <c r="F464" s="4">
        <v>1.43</v>
      </c>
      <c r="G464" s="4">
        <v>5.46</v>
      </c>
      <c r="H464" s="4">
        <v>0.6</v>
      </c>
      <c r="I464" s="4">
        <v>78</v>
      </c>
    </row>
    <row r="465" spans="2:9" ht="45">
      <c r="B465" s="51"/>
      <c r="C465" s="4" t="s">
        <v>190</v>
      </c>
      <c r="D465" s="4" t="s">
        <v>179</v>
      </c>
      <c r="E465" s="4" t="s">
        <v>180</v>
      </c>
      <c r="F465" s="4">
        <v>6.97</v>
      </c>
      <c r="G465" s="4">
        <v>3.15</v>
      </c>
      <c r="H465" s="4">
        <v>17.12</v>
      </c>
      <c r="I465" s="4">
        <v>116.67</v>
      </c>
    </row>
    <row r="466" spans="2:9">
      <c r="B466" s="51"/>
      <c r="C466" s="4">
        <v>71</v>
      </c>
      <c r="D466" s="4" t="s">
        <v>90</v>
      </c>
      <c r="E466" s="4">
        <v>200</v>
      </c>
      <c r="F466" s="4">
        <v>12.41</v>
      </c>
      <c r="G466" s="4">
        <v>11.34</v>
      </c>
      <c r="H466" s="4">
        <v>16.899999999999999</v>
      </c>
      <c r="I466" s="4">
        <v>225</v>
      </c>
    </row>
    <row r="467" spans="2:9">
      <c r="B467" s="51"/>
      <c r="C467" s="4">
        <v>8</v>
      </c>
      <c r="D467" s="4" t="s">
        <v>152</v>
      </c>
      <c r="E467" s="4">
        <v>180</v>
      </c>
      <c r="F467" s="4">
        <v>0.26</v>
      </c>
      <c r="G467" s="4">
        <v>0.1</v>
      </c>
      <c r="H467" s="4">
        <v>16.579999999999998</v>
      </c>
      <c r="I467" s="4">
        <v>71</v>
      </c>
    </row>
    <row r="468" spans="2:9">
      <c r="B468" s="51"/>
      <c r="C468" s="4" t="s">
        <v>18</v>
      </c>
      <c r="D468" s="4" t="s">
        <v>20</v>
      </c>
      <c r="E468" s="4">
        <v>25</v>
      </c>
      <c r="F468" s="4">
        <v>1.1200000000000001</v>
      </c>
      <c r="G468" s="4">
        <v>0.22</v>
      </c>
      <c r="H468" s="4">
        <v>7.5</v>
      </c>
      <c r="I468" s="4">
        <v>32.799999999999997</v>
      </c>
    </row>
    <row r="469" spans="2:9">
      <c r="B469" s="47"/>
      <c r="C469" s="4" t="s">
        <v>18</v>
      </c>
      <c r="D469" s="4" t="s">
        <v>19</v>
      </c>
      <c r="E469" s="4">
        <v>25</v>
      </c>
      <c r="F469" s="4">
        <v>1.4</v>
      </c>
      <c r="G469" s="4">
        <v>0.2</v>
      </c>
      <c r="H469" s="4">
        <v>12.15</v>
      </c>
      <c r="I469" s="4">
        <v>54.5</v>
      </c>
    </row>
    <row r="470" spans="2:9">
      <c r="B470" s="48" t="s">
        <v>21</v>
      </c>
      <c r="C470" s="49"/>
      <c r="D470" s="49"/>
      <c r="E470" s="50"/>
      <c r="F470" s="9">
        <f>F464+F465+F466+F467+F468+F469</f>
        <v>23.590000000000003</v>
      </c>
      <c r="G470" s="9">
        <f t="shared" ref="G470:I470" si="47">G464+G465+G466+G467+G468+G469</f>
        <v>20.47</v>
      </c>
      <c r="H470" s="9">
        <f t="shared" si="47"/>
        <v>70.850000000000009</v>
      </c>
      <c r="I470" s="9">
        <f t="shared" si="47"/>
        <v>577.97</v>
      </c>
    </row>
    <row r="471" spans="2:9" ht="30" customHeight="1">
      <c r="B471" s="46" t="s">
        <v>22</v>
      </c>
      <c r="C471" s="4">
        <v>103</v>
      </c>
      <c r="D471" s="4" t="s">
        <v>166</v>
      </c>
      <c r="E471" s="4">
        <v>90</v>
      </c>
      <c r="F471" s="4">
        <v>27.5</v>
      </c>
      <c r="G471" s="4">
        <v>6.8</v>
      </c>
      <c r="H471" s="4">
        <v>34.799999999999997</v>
      </c>
      <c r="I471" s="4">
        <v>301.89999999999998</v>
      </c>
    </row>
    <row r="472" spans="2:9">
      <c r="B472" s="51"/>
      <c r="C472" s="4">
        <v>40</v>
      </c>
      <c r="D472" s="4" t="s">
        <v>58</v>
      </c>
      <c r="E472" s="4">
        <v>130</v>
      </c>
      <c r="F472" s="4">
        <v>3.35</v>
      </c>
      <c r="G472" s="4">
        <v>6.07</v>
      </c>
      <c r="H472" s="4">
        <v>22.19</v>
      </c>
      <c r="I472" s="4">
        <v>183.73</v>
      </c>
    </row>
    <row r="473" spans="2:9">
      <c r="B473" s="51"/>
      <c r="C473" s="4" t="s">
        <v>18</v>
      </c>
      <c r="D473" s="4" t="s">
        <v>19</v>
      </c>
      <c r="E473" s="4">
        <v>25</v>
      </c>
      <c r="F473" s="4">
        <v>1.4</v>
      </c>
      <c r="G473" s="4">
        <v>0.2</v>
      </c>
      <c r="H473" s="4">
        <v>12.15</v>
      </c>
      <c r="I473" s="4">
        <v>54.5</v>
      </c>
    </row>
    <row r="474" spans="2:9">
      <c r="B474" s="51"/>
      <c r="C474" s="4">
        <v>12</v>
      </c>
      <c r="D474" s="4" t="s">
        <v>42</v>
      </c>
      <c r="E474" s="4">
        <v>180</v>
      </c>
      <c r="F474" s="4">
        <v>0.04</v>
      </c>
      <c r="G474" s="4">
        <v>0</v>
      </c>
      <c r="H474" s="4">
        <v>12.13</v>
      </c>
      <c r="I474" s="4">
        <v>50</v>
      </c>
    </row>
    <row r="475" spans="2:9">
      <c r="B475" s="47"/>
      <c r="C475" s="4">
        <v>13</v>
      </c>
      <c r="D475" s="4" t="s">
        <v>151</v>
      </c>
      <c r="E475" s="4">
        <v>100</v>
      </c>
      <c r="F475" s="4">
        <v>1.36</v>
      </c>
      <c r="G475" s="4">
        <v>0.46</v>
      </c>
      <c r="H475" s="4">
        <v>18.899999999999999</v>
      </c>
      <c r="I475" s="4">
        <v>86.4</v>
      </c>
    </row>
    <row r="476" spans="2:9" ht="22.9" customHeight="1">
      <c r="B476" s="48" t="s">
        <v>26</v>
      </c>
      <c r="C476" s="49"/>
      <c r="D476" s="49"/>
      <c r="E476" s="50"/>
      <c r="F476" s="9">
        <f>F471+F472+F473+F474+F475</f>
        <v>33.65</v>
      </c>
      <c r="G476" s="9">
        <f t="shared" ref="G476:I476" si="48">G471+G472+G473+G474+G475</f>
        <v>13.530000000000001</v>
      </c>
      <c r="H476" s="9">
        <f t="shared" si="48"/>
        <v>100.16999999999999</v>
      </c>
      <c r="I476" s="9">
        <f t="shared" si="48"/>
        <v>676.53</v>
      </c>
    </row>
    <row r="477" spans="2:9" ht="18.600000000000001" customHeight="1">
      <c r="B477" s="48" t="s">
        <v>125</v>
      </c>
      <c r="C477" s="49"/>
      <c r="D477" s="49"/>
      <c r="E477" s="50"/>
      <c r="F477" s="9">
        <f>F460+F463+F470+F476</f>
        <v>76.12</v>
      </c>
      <c r="G477" s="9">
        <f t="shared" ref="G477:I477" si="49">G460+G463+G470+G476</f>
        <v>55.120000000000005</v>
      </c>
      <c r="H477" s="9">
        <f t="shared" si="49"/>
        <v>259.88</v>
      </c>
      <c r="I477" s="9">
        <f t="shared" si="49"/>
        <v>1875.2</v>
      </c>
    </row>
    <row r="478" spans="2:9">
      <c r="B478" s="10"/>
      <c r="C478" s="10"/>
      <c r="D478" s="10"/>
      <c r="E478" s="10"/>
      <c r="F478" s="10"/>
      <c r="G478" s="10"/>
      <c r="H478" s="10"/>
      <c r="I478" s="10"/>
    </row>
    <row r="479" spans="2:9">
      <c r="B479" s="10"/>
      <c r="C479" s="10"/>
      <c r="D479" s="10"/>
      <c r="E479" s="10"/>
      <c r="F479" s="10"/>
      <c r="G479" s="10"/>
      <c r="H479" s="10"/>
      <c r="I479" s="10"/>
    </row>
    <row r="480" spans="2:9">
      <c r="B480" s="10"/>
      <c r="C480" s="10"/>
      <c r="D480" s="10"/>
      <c r="E480" s="10"/>
      <c r="F480" s="10"/>
      <c r="G480" s="10"/>
      <c r="H480" s="10"/>
      <c r="I480" s="10"/>
    </row>
    <row r="481" spans="2:9">
      <c r="B481" s="48" t="s">
        <v>126</v>
      </c>
      <c r="C481" s="49"/>
      <c r="D481" s="49"/>
      <c r="E481" s="49"/>
      <c r="F481" s="49"/>
      <c r="G481" s="49"/>
      <c r="H481" s="49"/>
      <c r="I481" s="50"/>
    </row>
    <row r="482" spans="2:9" ht="33" customHeight="1">
      <c r="B482" s="46" t="s">
        <v>1</v>
      </c>
      <c r="C482" s="46" t="s">
        <v>2</v>
      </c>
      <c r="D482" s="46" t="s">
        <v>40</v>
      </c>
      <c r="E482" s="46" t="s">
        <v>41</v>
      </c>
      <c r="F482" s="52" t="s">
        <v>5</v>
      </c>
      <c r="G482" s="53"/>
      <c r="H482" s="54"/>
      <c r="I482" s="46" t="s">
        <v>8</v>
      </c>
    </row>
    <row r="483" spans="2:9">
      <c r="B483" s="47"/>
      <c r="C483" s="47"/>
      <c r="D483" s="47"/>
      <c r="E483" s="47"/>
      <c r="F483" s="4" t="s">
        <v>29</v>
      </c>
      <c r="G483" s="4" t="s">
        <v>30</v>
      </c>
      <c r="H483" s="4" t="s">
        <v>31</v>
      </c>
      <c r="I483" s="47"/>
    </row>
    <row r="484" spans="2:9">
      <c r="B484" s="46" t="s">
        <v>6</v>
      </c>
      <c r="C484" s="4">
        <v>74</v>
      </c>
      <c r="D484" s="4" t="s">
        <v>96</v>
      </c>
      <c r="E484" s="4">
        <v>200</v>
      </c>
      <c r="F484" s="4">
        <v>6.64</v>
      </c>
      <c r="G484" s="4">
        <v>7.54</v>
      </c>
      <c r="H484" s="4">
        <v>27.61</v>
      </c>
      <c r="I484" s="4">
        <v>203</v>
      </c>
    </row>
    <row r="485" spans="2:9">
      <c r="B485" s="51"/>
      <c r="C485" s="4">
        <v>57</v>
      </c>
      <c r="D485" s="4" t="s">
        <v>108</v>
      </c>
      <c r="E485" s="4">
        <v>40</v>
      </c>
      <c r="F485" s="4">
        <v>2.5499999999999998</v>
      </c>
      <c r="G485" s="4">
        <v>2.2999999999999998</v>
      </c>
      <c r="H485" s="4">
        <v>0.15</v>
      </c>
      <c r="I485" s="4">
        <v>31.5</v>
      </c>
    </row>
    <row r="486" spans="2:9">
      <c r="B486" s="51"/>
      <c r="C486" s="4">
        <v>50</v>
      </c>
      <c r="D486" s="4" t="s">
        <v>161</v>
      </c>
      <c r="E486" s="8" t="s">
        <v>233</v>
      </c>
      <c r="F486" s="4">
        <v>2.5</v>
      </c>
      <c r="G486" s="4">
        <v>0.4</v>
      </c>
      <c r="H486" s="4">
        <v>32.4</v>
      </c>
      <c r="I486" s="4">
        <v>143.19999999999999</v>
      </c>
    </row>
    <row r="487" spans="2:9">
      <c r="B487" s="47"/>
      <c r="C487" s="4">
        <v>58</v>
      </c>
      <c r="D487" s="4" t="s">
        <v>25</v>
      </c>
      <c r="E487" s="4">
        <v>180</v>
      </c>
      <c r="F487" s="4">
        <v>1.57</v>
      </c>
      <c r="G487" s="4">
        <v>1.79</v>
      </c>
      <c r="H487" s="4">
        <v>14.61</v>
      </c>
      <c r="I487" s="4">
        <v>80</v>
      </c>
    </row>
    <row r="488" spans="2:9" ht="15" customHeight="1">
      <c r="B488" s="48" t="s">
        <v>9</v>
      </c>
      <c r="C488" s="49"/>
      <c r="D488" s="49"/>
      <c r="E488" s="50"/>
      <c r="F488" s="9">
        <f>F484+F486+F487</f>
        <v>10.71</v>
      </c>
      <c r="G488" s="9">
        <f t="shared" ref="G488:H488" si="50">G484+G486+G487</f>
        <v>9.73</v>
      </c>
      <c r="H488" s="9">
        <f t="shared" si="50"/>
        <v>74.62</v>
      </c>
      <c r="I488" s="9">
        <f>I484+I486+I487+I485</f>
        <v>457.7</v>
      </c>
    </row>
    <row r="489" spans="2:9">
      <c r="B489" s="46" t="s">
        <v>10</v>
      </c>
      <c r="C489" s="4" t="s">
        <v>18</v>
      </c>
      <c r="D489" s="4" t="s">
        <v>67</v>
      </c>
      <c r="E489" s="4">
        <v>250</v>
      </c>
      <c r="F489" s="4">
        <v>0</v>
      </c>
      <c r="G489" s="4">
        <v>0</v>
      </c>
      <c r="H489" s="4">
        <v>0</v>
      </c>
      <c r="I489" s="4">
        <v>0</v>
      </c>
    </row>
    <row r="490" spans="2:9">
      <c r="B490" s="47"/>
      <c r="C490" s="4">
        <v>17</v>
      </c>
      <c r="D490" s="4" t="s">
        <v>153</v>
      </c>
      <c r="E490" s="4">
        <v>180</v>
      </c>
      <c r="F490" s="4">
        <v>5.22</v>
      </c>
      <c r="G490" s="4">
        <v>5.76</v>
      </c>
      <c r="H490" s="4">
        <v>7.2</v>
      </c>
      <c r="I490" s="4">
        <v>106.2</v>
      </c>
    </row>
    <row r="491" spans="2:9" ht="17.45" customHeight="1">
      <c r="B491" s="48" t="s">
        <v>12</v>
      </c>
      <c r="C491" s="49"/>
      <c r="D491" s="49"/>
      <c r="E491" s="50"/>
      <c r="F491" s="9">
        <v>5.22</v>
      </c>
      <c r="G491" s="9">
        <v>5.76</v>
      </c>
      <c r="H491" s="9">
        <v>7.2</v>
      </c>
      <c r="I491" s="9">
        <v>106.2</v>
      </c>
    </row>
    <row r="492" spans="2:9" ht="30">
      <c r="B492" s="46" t="s">
        <v>13</v>
      </c>
      <c r="C492" s="4">
        <v>79</v>
      </c>
      <c r="D492" s="4" t="s">
        <v>167</v>
      </c>
      <c r="E492" s="4">
        <v>60</v>
      </c>
      <c r="F492" s="4">
        <v>0.48</v>
      </c>
      <c r="G492" s="4">
        <v>0.06</v>
      </c>
      <c r="H492" s="4">
        <v>1.02</v>
      </c>
      <c r="I492" s="4">
        <v>8</v>
      </c>
    </row>
    <row r="493" spans="2:9">
      <c r="B493" s="51"/>
      <c r="C493" s="4">
        <v>67</v>
      </c>
      <c r="D493" s="4" t="s">
        <v>146</v>
      </c>
      <c r="E493" s="4">
        <v>200</v>
      </c>
      <c r="F493" s="4">
        <v>9.51</v>
      </c>
      <c r="G493" s="4">
        <v>3.24</v>
      </c>
      <c r="H493" s="4">
        <v>1.65</v>
      </c>
      <c r="I493" s="4">
        <v>137.5</v>
      </c>
    </row>
    <row r="494" spans="2:9">
      <c r="B494" s="51"/>
      <c r="C494" s="4">
        <v>104</v>
      </c>
      <c r="D494" s="4" t="s">
        <v>127</v>
      </c>
      <c r="E494" s="4">
        <v>80</v>
      </c>
      <c r="F494" s="4">
        <v>9.9</v>
      </c>
      <c r="G494" s="4">
        <v>15.3</v>
      </c>
      <c r="H494" s="4">
        <v>4.4000000000000004</v>
      </c>
      <c r="I494" s="4">
        <v>196.3</v>
      </c>
    </row>
    <row r="495" spans="2:9">
      <c r="B495" s="51"/>
      <c r="C495" s="4">
        <v>11</v>
      </c>
      <c r="D495" s="4" t="s">
        <v>109</v>
      </c>
      <c r="E495" s="4">
        <v>130</v>
      </c>
      <c r="F495" s="4">
        <v>2.4</v>
      </c>
      <c r="G495" s="4">
        <v>4.53</v>
      </c>
      <c r="H495" s="4">
        <v>15.66</v>
      </c>
      <c r="I495" s="4">
        <v>112.95</v>
      </c>
    </row>
    <row r="496" spans="2:9">
      <c r="B496" s="51"/>
      <c r="C496" s="4">
        <v>23</v>
      </c>
      <c r="D496" s="4" t="s">
        <v>17</v>
      </c>
      <c r="E496" s="4">
        <v>180</v>
      </c>
      <c r="F496" s="4">
        <v>0.21</v>
      </c>
      <c r="G496" s="4">
        <v>0.02</v>
      </c>
      <c r="H496" s="4">
        <v>15.66</v>
      </c>
      <c r="I496" s="4">
        <v>68</v>
      </c>
    </row>
    <row r="497" spans="2:9">
      <c r="B497" s="51"/>
      <c r="C497" s="4" t="s">
        <v>18</v>
      </c>
      <c r="D497" s="4" t="s">
        <v>20</v>
      </c>
      <c r="E497" s="4">
        <v>50</v>
      </c>
      <c r="F497" s="4">
        <f>1.12*2</f>
        <v>2.2400000000000002</v>
      </c>
      <c r="G497" s="4">
        <f>0.22*2</f>
        <v>0.44</v>
      </c>
      <c r="H497" s="4">
        <f>7.5*2</f>
        <v>15</v>
      </c>
      <c r="I497" s="4">
        <f>32.8*2</f>
        <v>65.599999999999994</v>
      </c>
    </row>
    <row r="498" spans="2:9">
      <c r="B498" s="47"/>
      <c r="C498" s="4" t="s">
        <v>18</v>
      </c>
      <c r="D498" s="4" t="s">
        <v>19</v>
      </c>
      <c r="E498" s="4">
        <v>50</v>
      </c>
      <c r="F498" s="4">
        <f>1.4*2</f>
        <v>2.8</v>
      </c>
      <c r="G498" s="4">
        <f>0.2*2</f>
        <v>0.4</v>
      </c>
      <c r="H498" s="4">
        <f>12.15*2</f>
        <v>24.3</v>
      </c>
      <c r="I498" s="4">
        <f>54.5*2</f>
        <v>109</v>
      </c>
    </row>
    <row r="499" spans="2:9">
      <c r="B499" s="48" t="s">
        <v>21</v>
      </c>
      <c r="C499" s="49"/>
      <c r="D499" s="49"/>
      <c r="E499" s="50"/>
      <c r="F499" s="9">
        <f>F492+F493+F494+F495+F496+F497+F498</f>
        <v>27.540000000000003</v>
      </c>
      <c r="G499" s="9">
        <f t="shared" ref="G499:I499" si="51">G492+G493+G494+G495+G496+G497+G498</f>
        <v>23.990000000000002</v>
      </c>
      <c r="H499" s="9">
        <f t="shared" si="51"/>
        <v>77.69</v>
      </c>
      <c r="I499" s="9">
        <f t="shared" si="51"/>
        <v>697.35</v>
      </c>
    </row>
    <row r="500" spans="2:9" ht="30">
      <c r="B500" s="4" t="s">
        <v>22</v>
      </c>
      <c r="C500" s="4">
        <v>96</v>
      </c>
      <c r="D500" s="4" t="s">
        <v>63</v>
      </c>
      <c r="E500" s="4" t="s">
        <v>64</v>
      </c>
      <c r="F500" s="4">
        <v>21.12</v>
      </c>
      <c r="G500" s="4">
        <v>21.68</v>
      </c>
      <c r="H500" s="4">
        <v>33.01</v>
      </c>
      <c r="I500" s="4">
        <v>373.36</v>
      </c>
    </row>
    <row r="501" spans="2:9">
      <c r="B501" s="4"/>
      <c r="C501" s="4">
        <v>78</v>
      </c>
      <c r="D501" s="4" t="s">
        <v>169</v>
      </c>
      <c r="E501" s="4">
        <v>70</v>
      </c>
      <c r="F501" s="4">
        <v>6.31</v>
      </c>
      <c r="G501" s="4">
        <v>5.66</v>
      </c>
      <c r="H501" s="4">
        <v>33.92</v>
      </c>
      <c r="I501" s="4">
        <v>177.01</v>
      </c>
    </row>
    <row r="502" spans="2:9">
      <c r="B502" s="4"/>
      <c r="C502" s="4">
        <v>74</v>
      </c>
      <c r="D502" s="4" t="s">
        <v>91</v>
      </c>
      <c r="E502" s="4">
        <v>180</v>
      </c>
      <c r="F502" s="4">
        <v>0.21</v>
      </c>
      <c r="G502" s="4">
        <v>0.02</v>
      </c>
      <c r="H502" s="4">
        <v>15.66</v>
      </c>
      <c r="I502" s="4">
        <v>68</v>
      </c>
    </row>
    <row r="503" spans="2:9">
      <c r="B503" s="4"/>
      <c r="C503" s="4">
        <v>13</v>
      </c>
      <c r="D503" s="4" t="s">
        <v>151</v>
      </c>
      <c r="E503" s="4">
        <v>100</v>
      </c>
      <c r="F503" s="4">
        <v>1.36</v>
      </c>
      <c r="G503" s="4">
        <v>0.46</v>
      </c>
      <c r="H503" s="4">
        <v>18.899999999999999</v>
      </c>
      <c r="I503" s="4">
        <v>86.4</v>
      </c>
    </row>
    <row r="504" spans="2:9" ht="22.15" customHeight="1">
      <c r="B504" s="48" t="s">
        <v>26</v>
      </c>
      <c r="C504" s="49"/>
      <c r="D504" s="49"/>
      <c r="E504" s="50"/>
      <c r="F504" s="9">
        <f>F500+F501+F502+F503</f>
        <v>29</v>
      </c>
      <c r="G504" s="9">
        <f>G500+G501+G502+G503</f>
        <v>27.82</v>
      </c>
      <c r="H504" s="9">
        <f>H500+H501+H502+H503</f>
        <v>101.49000000000001</v>
      </c>
      <c r="I504" s="9">
        <f>I500+I501+I502+I503</f>
        <v>704.77</v>
      </c>
    </row>
    <row r="505" spans="2:9" ht="18.600000000000001" customHeight="1">
      <c r="B505" s="48" t="s">
        <v>129</v>
      </c>
      <c r="C505" s="49"/>
      <c r="D505" s="49"/>
      <c r="E505" s="50"/>
      <c r="F505" s="9">
        <f>F488+F491+F499+F504</f>
        <v>72.47</v>
      </c>
      <c r="G505" s="9">
        <f t="shared" ref="G505:I505" si="52">G488+G491+G499+G504</f>
        <v>67.300000000000011</v>
      </c>
      <c r="H505" s="9">
        <f t="shared" si="52"/>
        <v>261</v>
      </c>
      <c r="I505" s="9">
        <f t="shared" si="52"/>
        <v>1966.02</v>
      </c>
    </row>
    <row r="506" spans="2:9">
      <c r="B506" s="10"/>
      <c r="C506" s="10"/>
      <c r="D506" s="10"/>
      <c r="E506" s="10"/>
      <c r="F506" s="10"/>
      <c r="G506" s="10"/>
      <c r="H506" s="10"/>
      <c r="I506" s="10"/>
    </row>
    <row r="507" spans="2:9">
      <c r="B507" s="10"/>
      <c r="C507" s="10"/>
      <c r="D507" s="10"/>
      <c r="E507" s="10"/>
      <c r="F507" s="10"/>
      <c r="G507" s="10"/>
      <c r="H507" s="10"/>
      <c r="I507" s="10"/>
    </row>
    <row r="508" spans="2:9">
      <c r="B508" s="48" t="s">
        <v>130</v>
      </c>
      <c r="C508" s="49"/>
      <c r="D508" s="49"/>
      <c r="E508" s="49"/>
      <c r="F508" s="49"/>
      <c r="G508" s="49"/>
      <c r="H508" s="49"/>
      <c r="I508" s="50"/>
    </row>
    <row r="509" spans="2:9" ht="41.45" customHeight="1">
      <c r="B509" s="46" t="s">
        <v>1</v>
      </c>
      <c r="C509" s="46" t="s">
        <v>2</v>
      </c>
      <c r="D509" s="46" t="s">
        <v>40</v>
      </c>
      <c r="E509" s="46" t="s">
        <v>41</v>
      </c>
      <c r="F509" s="52" t="s">
        <v>5</v>
      </c>
      <c r="G509" s="53"/>
      <c r="H509" s="54"/>
      <c r="I509" s="46" t="s">
        <v>8</v>
      </c>
    </row>
    <row r="510" spans="2:9">
      <c r="B510" s="47"/>
      <c r="C510" s="47"/>
      <c r="D510" s="47"/>
      <c r="E510" s="47"/>
      <c r="F510" s="4" t="s">
        <v>29</v>
      </c>
      <c r="G510" s="4" t="s">
        <v>30</v>
      </c>
      <c r="H510" s="4" t="s">
        <v>31</v>
      </c>
      <c r="I510" s="47"/>
    </row>
    <row r="511" spans="2:9">
      <c r="B511" s="46" t="s">
        <v>6</v>
      </c>
      <c r="C511" s="4">
        <v>56</v>
      </c>
      <c r="D511" s="4" t="s">
        <v>212</v>
      </c>
      <c r="E511" s="4">
        <v>200</v>
      </c>
      <c r="F511" s="4">
        <v>6.22</v>
      </c>
      <c r="G511" s="4">
        <v>7.14</v>
      </c>
      <c r="H511" s="4">
        <v>25.94</v>
      </c>
      <c r="I511" s="4">
        <v>191</v>
      </c>
    </row>
    <row r="512" spans="2:9">
      <c r="B512" s="51"/>
      <c r="C512" s="4">
        <v>2</v>
      </c>
      <c r="D512" s="4" t="s">
        <v>7</v>
      </c>
      <c r="E512" s="43" t="s">
        <v>246</v>
      </c>
      <c r="F512" s="4">
        <v>4.5</v>
      </c>
      <c r="G512" s="4">
        <v>6.92</v>
      </c>
      <c r="H512" s="4">
        <v>24.66</v>
      </c>
      <c r="I512" s="4">
        <v>178.92</v>
      </c>
    </row>
    <row r="513" spans="2:21">
      <c r="B513" s="47"/>
      <c r="C513" s="4">
        <v>3</v>
      </c>
      <c r="D513" s="4" t="s">
        <v>131</v>
      </c>
      <c r="E513" s="4">
        <v>180</v>
      </c>
      <c r="F513" s="4">
        <v>2.5</v>
      </c>
      <c r="G513" s="4">
        <v>3.5</v>
      </c>
      <c r="H513" s="4">
        <v>17.010000000000002</v>
      </c>
      <c r="I513" s="4">
        <v>109.54</v>
      </c>
    </row>
    <row r="514" spans="2:21" ht="15" customHeight="1">
      <c r="B514" s="48" t="s">
        <v>9</v>
      </c>
      <c r="C514" s="49"/>
      <c r="D514" s="49"/>
      <c r="E514" s="50"/>
      <c r="F514" s="9">
        <f>F511+F512+F513</f>
        <v>13.219999999999999</v>
      </c>
      <c r="G514" s="9">
        <f>G511+G512+G513</f>
        <v>17.559999999999999</v>
      </c>
      <c r="H514" s="9">
        <f>H511+H512+H513</f>
        <v>67.61</v>
      </c>
      <c r="I514" s="9">
        <f>I511+I512+I513</f>
        <v>479.46</v>
      </c>
    </row>
    <row r="515" spans="2:21">
      <c r="B515" s="46" t="s">
        <v>10</v>
      </c>
      <c r="C515" s="4" t="s">
        <v>18</v>
      </c>
      <c r="D515" s="4" t="s">
        <v>67</v>
      </c>
      <c r="E515" s="4">
        <v>250</v>
      </c>
      <c r="F515" s="4">
        <v>0</v>
      </c>
      <c r="G515" s="4">
        <v>0</v>
      </c>
      <c r="H515" s="4">
        <v>0</v>
      </c>
      <c r="I515" s="4">
        <v>0</v>
      </c>
    </row>
    <row r="516" spans="2:21">
      <c r="B516" s="47"/>
      <c r="C516" s="4" t="s">
        <v>18</v>
      </c>
      <c r="D516" s="4" t="s">
        <v>48</v>
      </c>
      <c r="E516" s="4">
        <v>180</v>
      </c>
      <c r="F516" s="4">
        <v>0</v>
      </c>
      <c r="G516" s="4">
        <v>0</v>
      </c>
      <c r="H516" s="4">
        <v>17</v>
      </c>
      <c r="I516" s="4">
        <v>80</v>
      </c>
    </row>
    <row r="517" spans="2:21" ht="15" customHeight="1">
      <c r="B517" s="48" t="s">
        <v>12</v>
      </c>
      <c r="C517" s="49"/>
      <c r="D517" s="49"/>
      <c r="E517" s="50"/>
      <c r="F517" s="9">
        <v>0</v>
      </c>
      <c r="G517" s="9">
        <v>0</v>
      </c>
      <c r="H517" s="9">
        <v>17</v>
      </c>
      <c r="I517" s="9">
        <v>80</v>
      </c>
      <c r="M517" t="s">
        <v>247</v>
      </c>
    </row>
    <row r="518" spans="2:21">
      <c r="B518" s="46" t="s">
        <v>13</v>
      </c>
      <c r="C518" s="4">
        <v>79</v>
      </c>
      <c r="D518" s="4" t="s">
        <v>121</v>
      </c>
      <c r="E518" s="4">
        <v>60</v>
      </c>
      <c r="F518" s="4">
        <v>0.7</v>
      </c>
      <c r="G518" s="4">
        <v>1.2</v>
      </c>
      <c r="H518" s="4">
        <v>4.3</v>
      </c>
      <c r="I518" s="4">
        <v>30.6</v>
      </c>
      <c r="O518" s="6"/>
      <c r="P518" s="6"/>
      <c r="Q518" s="6"/>
      <c r="R518" s="6"/>
      <c r="S518" s="6"/>
      <c r="T518" s="6"/>
      <c r="U518" s="6"/>
    </row>
    <row r="519" spans="2:21" ht="30">
      <c r="B519" s="51"/>
      <c r="C519" s="4">
        <v>60</v>
      </c>
      <c r="D519" s="4" t="s">
        <v>75</v>
      </c>
      <c r="E519" s="4" t="s">
        <v>76</v>
      </c>
      <c r="F519" s="4">
        <v>3.27</v>
      </c>
      <c r="G519" s="4">
        <v>4.09</v>
      </c>
      <c r="H519" s="4">
        <v>16.75</v>
      </c>
      <c r="I519" s="4">
        <v>110.11</v>
      </c>
      <c r="O519" s="2"/>
      <c r="P519" s="2"/>
      <c r="Q519" s="2"/>
      <c r="R519" s="2"/>
      <c r="S519" s="2"/>
      <c r="T519" s="2"/>
      <c r="U519" s="2"/>
    </row>
    <row r="520" spans="2:21">
      <c r="B520" s="51"/>
      <c r="C520" s="4" t="s">
        <v>249</v>
      </c>
      <c r="D520" s="4" t="s">
        <v>132</v>
      </c>
      <c r="E520" s="4" t="s">
        <v>133</v>
      </c>
      <c r="F520" s="4">
        <v>12.64</v>
      </c>
      <c r="G520" s="4">
        <v>10.53</v>
      </c>
      <c r="H520" s="4">
        <v>12.9</v>
      </c>
      <c r="I520" s="4">
        <v>195.55</v>
      </c>
      <c r="O520" s="2"/>
      <c r="P520" s="2"/>
      <c r="Q520" s="2"/>
      <c r="R520" s="2"/>
      <c r="S520" s="2"/>
      <c r="T520" s="2"/>
      <c r="U520" s="2"/>
    </row>
    <row r="521" spans="2:21">
      <c r="B521" s="51"/>
      <c r="C521" s="4">
        <v>106</v>
      </c>
      <c r="D521" s="4" t="s">
        <v>57</v>
      </c>
      <c r="E521" s="4">
        <v>130</v>
      </c>
      <c r="F521" s="4">
        <v>3.61</v>
      </c>
      <c r="G521" s="4">
        <v>4.68</v>
      </c>
      <c r="H521" s="4">
        <v>23.7</v>
      </c>
      <c r="I521" s="4">
        <v>20.32</v>
      </c>
      <c r="O521" s="6"/>
      <c r="P521" s="6"/>
      <c r="Q521" s="6"/>
      <c r="R521" s="6"/>
      <c r="S521" s="6"/>
      <c r="T521" s="6"/>
      <c r="U521" s="6"/>
    </row>
    <row r="522" spans="2:21" ht="30">
      <c r="B522" s="51"/>
      <c r="C522" s="4">
        <v>31</v>
      </c>
      <c r="D522" s="4" t="s">
        <v>55</v>
      </c>
      <c r="E522" s="4">
        <v>180</v>
      </c>
      <c r="F522" s="4">
        <v>0.24</v>
      </c>
      <c r="G522" s="4">
        <v>0</v>
      </c>
      <c r="H522" s="4">
        <v>38.76</v>
      </c>
      <c r="I522" s="4">
        <v>150.36000000000001</v>
      </c>
      <c r="O522" s="6"/>
      <c r="P522" s="6"/>
      <c r="Q522" s="6"/>
      <c r="R522" s="6"/>
      <c r="S522" s="6"/>
      <c r="T522" s="6"/>
      <c r="U522" s="6"/>
    </row>
    <row r="523" spans="2:21">
      <c r="B523" s="51"/>
      <c r="C523" s="4" t="s">
        <v>18</v>
      </c>
      <c r="D523" s="4" t="s">
        <v>20</v>
      </c>
      <c r="E523" s="4">
        <v>50</v>
      </c>
      <c r="F523" s="4">
        <f>1.12*2</f>
        <v>2.2400000000000002</v>
      </c>
      <c r="G523" s="4">
        <f>0.22*2</f>
        <v>0.44</v>
      </c>
      <c r="H523" s="4">
        <f>7.5*2</f>
        <v>15</v>
      </c>
      <c r="I523" s="4">
        <f>32.8*2</f>
        <v>65.599999999999994</v>
      </c>
    </row>
    <row r="524" spans="2:21">
      <c r="B524" s="47"/>
      <c r="C524" s="4" t="s">
        <v>18</v>
      </c>
      <c r="D524" s="4" t="s">
        <v>19</v>
      </c>
      <c r="E524" s="4">
        <v>50</v>
      </c>
      <c r="F524" s="4">
        <f>1.4*2</f>
        <v>2.8</v>
      </c>
      <c r="G524" s="4">
        <f>0.2*2</f>
        <v>0.4</v>
      </c>
      <c r="H524" s="4">
        <f>12.15*2</f>
        <v>24.3</v>
      </c>
      <c r="I524" s="4">
        <f>54.5*2</f>
        <v>109</v>
      </c>
    </row>
    <row r="525" spans="2:21">
      <c r="B525" s="48" t="s">
        <v>21</v>
      </c>
      <c r="C525" s="49"/>
      <c r="D525" s="49"/>
      <c r="E525" s="50"/>
      <c r="F525" s="9">
        <f>F518+F519+F520+F521+F522+F523+F524</f>
        <v>25.499999999999996</v>
      </c>
      <c r="G525" s="9">
        <f t="shared" ref="G525:I525" si="53">G518+G519+G520+G521+G522+G523+G524</f>
        <v>21.34</v>
      </c>
      <c r="H525" s="9">
        <f t="shared" si="53"/>
        <v>135.71</v>
      </c>
      <c r="I525" s="9">
        <f t="shared" si="53"/>
        <v>681.54</v>
      </c>
    </row>
    <row r="526" spans="2:21" ht="14.45" customHeight="1">
      <c r="B526" s="46" t="s">
        <v>22</v>
      </c>
      <c r="C526" s="4">
        <v>9</v>
      </c>
      <c r="D526" s="4" t="s">
        <v>77</v>
      </c>
      <c r="E526" s="4">
        <v>60</v>
      </c>
      <c r="F526" s="4">
        <v>2.5</v>
      </c>
      <c r="G526" s="4">
        <v>0.08</v>
      </c>
      <c r="H526" s="4">
        <v>4.17</v>
      </c>
      <c r="I526" s="4">
        <v>27.5</v>
      </c>
    </row>
    <row r="527" spans="2:21">
      <c r="B527" s="51"/>
      <c r="C527" s="31">
        <v>62</v>
      </c>
      <c r="D527" s="31" t="s">
        <v>79</v>
      </c>
      <c r="E527" s="31">
        <v>120</v>
      </c>
      <c r="F527" s="31">
        <v>7.24</v>
      </c>
      <c r="G527" s="31">
        <v>8.67</v>
      </c>
      <c r="H527" s="31">
        <v>3</v>
      </c>
      <c r="I527" s="31">
        <v>118</v>
      </c>
    </row>
    <row r="528" spans="2:21">
      <c r="B528" s="51"/>
      <c r="C528" s="4">
        <v>107</v>
      </c>
      <c r="D528" s="4" t="s">
        <v>192</v>
      </c>
      <c r="E528" s="24">
        <v>70</v>
      </c>
      <c r="F528" s="4">
        <v>7.5</v>
      </c>
      <c r="G528" s="4">
        <v>14.2</v>
      </c>
      <c r="H528" s="4">
        <v>30.9</v>
      </c>
      <c r="I528" s="4">
        <v>282</v>
      </c>
    </row>
    <row r="529" spans="2:9">
      <c r="B529" s="51"/>
      <c r="C529" s="4">
        <v>12</v>
      </c>
      <c r="D529" s="4" t="s">
        <v>42</v>
      </c>
      <c r="E529" s="4">
        <v>180</v>
      </c>
      <c r="F529" s="4">
        <v>0.04</v>
      </c>
      <c r="G529" s="4">
        <v>0</v>
      </c>
      <c r="H529" s="4">
        <v>12.13</v>
      </c>
      <c r="I529" s="4">
        <v>50</v>
      </c>
    </row>
    <row r="530" spans="2:9">
      <c r="B530" s="47"/>
      <c r="C530" s="4">
        <v>13</v>
      </c>
      <c r="D530" s="4" t="s">
        <v>151</v>
      </c>
      <c r="E530" s="4">
        <v>100</v>
      </c>
      <c r="F530" s="4">
        <v>1.36</v>
      </c>
      <c r="G530" s="4">
        <v>0.46</v>
      </c>
      <c r="H530" s="4">
        <v>18.899999999999999</v>
      </c>
      <c r="I530" s="4">
        <v>86.4</v>
      </c>
    </row>
    <row r="531" spans="2:9" ht="15" customHeight="1">
      <c r="B531" s="48" t="s">
        <v>26</v>
      </c>
      <c r="C531" s="49"/>
      <c r="D531" s="49"/>
      <c r="E531" s="50"/>
      <c r="F531" s="9">
        <f>F526+F527+F528+F529+F530</f>
        <v>18.64</v>
      </c>
      <c r="G531" s="9">
        <f t="shared" ref="G531:I531" si="54">G526+G527+G528+G529+G530</f>
        <v>23.41</v>
      </c>
      <c r="H531" s="9">
        <f t="shared" si="54"/>
        <v>69.099999999999994</v>
      </c>
      <c r="I531" s="9">
        <f t="shared" si="54"/>
        <v>563.9</v>
      </c>
    </row>
    <row r="532" spans="2:9" ht="15" customHeight="1">
      <c r="B532" s="48" t="s">
        <v>134</v>
      </c>
      <c r="C532" s="49"/>
      <c r="D532" s="49"/>
      <c r="E532" s="50"/>
      <c r="F532" s="9">
        <f>F514+F517+F525+F531</f>
        <v>57.36</v>
      </c>
      <c r="G532" s="9">
        <f>G514+G517+G525+G531</f>
        <v>62.31</v>
      </c>
      <c r="H532" s="9">
        <f>H514+H517+H525+H531</f>
        <v>289.41999999999996</v>
      </c>
      <c r="I532" s="9">
        <f>I514+I517+I525+I531</f>
        <v>1804.9</v>
      </c>
    </row>
    <row r="533" spans="2:9" ht="15" customHeight="1">
      <c r="B533" s="16"/>
      <c r="C533" s="16"/>
      <c r="D533" s="16"/>
      <c r="E533" s="16"/>
      <c r="F533" s="16"/>
      <c r="G533" s="16"/>
      <c r="H533" s="16"/>
      <c r="I533" s="16"/>
    </row>
    <row r="534" spans="2:9">
      <c r="B534" s="10"/>
      <c r="C534" s="10"/>
      <c r="D534" s="10"/>
      <c r="E534" s="10"/>
      <c r="F534" s="10"/>
      <c r="G534" s="10"/>
      <c r="H534" s="10"/>
      <c r="I534" s="10"/>
    </row>
    <row r="535" spans="2:9">
      <c r="B535" s="48" t="s">
        <v>135</v>
      </c>
      <c r="C535" s="49"/>
      <c r="D535" s="49"/>
      <c r="E535" s="49"/>
      <c r="F535" s="49"/>
      <c r="G535" s="49"/>
      <c r="H535" s="49"/>
      <c r="I535" s="50"/>
    </row>
    <row r="536" spans="2:9" ht="41.45" customHeight="1">
      <c r="B536" s="46" t="s">
        <v>1</v>
      </c>
      <c r="C536" s="46" t="s">
        <v>2</v>
      </c>
      <c r="D536" s="46" t="s">
        <v>40</v>
      </c>
      <c r="E536" s="46" t="s">
        <v>41</v>
      </c>
      <c r="F536" s="52" t="s">
        <v>5</v>
      </c>
      <c r="G536" s="53"/>
      <c r="H536" s="54"/>
      <c r="I536" s="46" t="s">
        <v>8</v>
      </c>
    </row>
    <row r="537" spans="2:9">
      <c r="B537" s="47"/>
      <c r="C537" s="47"/>
      <c r="D537" s="47"/>
      <c r="E537" s="47"/>
      <c r="F537" s="4" t="s">
        <v>29</v>
      </c>
      <c r="G537" s="4" t="s">
        <v>30</v>
      </c>
      <c r="H537" s="4" t="s">
        <v>31</v>
      </c>
      <c r="I537" s="47"/>
    </row>
    <row r="538" spans="2:9" ht="30">
      <c r="B538" s="46" t="s">
        <v>6</v>
      </c>
      <c r="C538" s="4">
        <v>49</v>
      </c>
      <c r="D538" s="4" t="s">
        <v>195</v>
      </c>
      <c r="E538" s="4">
        <v>200</v>
      </c>
      <c r="F538" s="4">
        <v>6.68</v>
      </c>
      <c r="G538" s="4">
        <v>7.22</v>
      </c>
      <c r="H538" s="4">
        <v>27.55</v>
      </c>
      <c r="I538" s="4">
        <v>200</v>
      </c>
    </row>
    <row r="539" spans="2:9">
      <c r="B539" s="51"/>
      <c r="C539" s="4">
        <v>50</v>
      </c>
      <c r="D539" s="4" t="s">
        <v>161</v>
      </c>
      <c r="E539" s="8" t="s">
        <v>233</v>
      </c>
      <c r="F539" s="4">
        <v>2.5</v>
      </c>
      <c r="G539" s="4">
        <v>0.4</v>
      </c>
      <c r="H539" s="4">
        <v>32.4</v>
      </c>
      <c r="I539" s="4">
        <v>143.19999999999999</v>
      </c>
    </row>
    <row r="540" spans="2:9">
      <c r="B540" s="47"/>
      <c r="C540" s="4">
        <v>16</v>
      </c>
      <c r="D540" s="4" t="s">
        <v>32</v>
      </c>
      <c r="E540" s="4">
        <v>180</v>
      </c>
      <c r="F540" s="4">
        <v>2.2999999999999998</v>
      </c>
      <c r="G540" s="4">
        <v>3.44</v>
      </c>
      <c r="H540" s="4">
        <v>16.89</v>
      </c>
      <c r="I540" s="4">
        <v>107.72</v>
      </c>
    </row>
    <row r="541" spans="2:9" ht="15" customHeight="1">
      <c r="B541" s="48" t="s">
        <v>9</v>
      </c>
      <c r="C541" s="49"/>
      <c r="D541" s="49"/>
      <c r="E541" s="50"/>
      <c r="F541" s="9">
        <f>F538+F539+F540</f>
        <v>11.48</v>
      </c>
      <c r="G541" s="9">
        <f t="shared" ref="G541:I541" si="55">G538+G539+G540</f>
        <v>11.06</v>
      </c>
      <c r="H541" s="9">
        <f t="shared" si="55"/>
        <v>76.84</v>
      </c>
      <c r="I541" s="9">
        <f t="shared" si="55"/>
        <v>450.91999999999996</v>
      </c>
    </row>
    <row r="542" spans="2:9">
      <c r="B542" s="46" t="s">
        <v>10</v>
      </c>
      <c r="C542" s="4" t="s">
        <v>18</v>
      </c>
      <c r="D542" s="4" t="s">
        <v>67</v>
      </c>
      <c r="E542" s="4">
        <v>250</v>
      </c>
      <c r="F542" s="4">
        <v>0</v>
      </c>
      <c r="G542" s="4">
        <v>0</v>
      </c>
      <c r="H542" s="4">
        <v>0</v>
      </c>
      <c r="I542" s="4">
        <v>0</v>
      </c>
    </row>
    <row r="543" spans="2:9">
      <c r="B543" s="47"/>
      <c r="C543" s="4">
        <v>17</v>
      </c>
      <c r="D543" s="4" t="s">
        <v>153</v>
      </c>
      <c r="E543" s="4">
        <v>180</v>
      </c>
      <c r="F543" s="4">
        <v>5.22</v>
      </c>
      <c r="G543" s="4">
        <v>5.76</v>
      </c>
      <c r="H543" s="4">
        <v>7.2</v>
      </c>
      <c r="I543" s="4">
        <v>106.2</v>
      </c>
    </row>
    <row r="544" spans="2:9" ht="27.6" customHeight="1">
      <c r="B544" s="48" t="s">
        <v>12</v>
      </c>
      <c r="C544" s="49"/>
      <c r="D544" s="49"/>
      <c r="E544" s="50"/>
      <c r="F544" s="9">
        <v>5.22</v>
      </c>
      <c r="G544" s="9">
        <v>5.76</v>
      </c>
      <c r="H544" s="9">
        <v>7.2</v>
      </c>
      <c r="I544" s="9">
        <v>106.2</v>
      </c>
    </row>
    <row r="545" spans="2:9" ht="30">
      <c r="B545" s="4" t="s">
        <v>13</v>
      </c>
      <c r="C545" s="4">
        <v>108</v>
      </c>
      <c r="D545" s="4" t="s">
        <v>223</v>
      </c>
      <c r="E545" s="4">
        <v>60</v>
      </c>
      <c r="F545" s="4">
        <v>1.46</v>
      </c>
      <c r="G545" s="4">
        <v>3.08</v>
      </c>
      <c r="H545" s="4">
        <v>4.29</v>
      </c>
      <c r="I545" s="4">
        <v>50</v>
      </c>
    </row>
    <row r="546" spans="2:9">
      <c r="B546" s="4"/>
      <c r="C546" s="4">
        <v>109</v>
      </c>
      <c r="D546" s="4" t="s">
        <v>178</v>
      </c>
      <c r="E546" s="4" t="s">
        <v>177</v>
      </c>
      <c r="F546" s="4">
        <v>3.37</v>
      </c>
      <c r="G546" s="4">
        <v>4.49</v>
      </c>
      <c r="H546" s="4">
        <v>11.02</v>
      </c>
      <c r="I546" s="4">
        <v>110.11</v>
      </c>
    </row>
    <row r="547" spans="2:9">
      <c r="B547" s="4"/>
      <c r="C547" s="4">
        <v>61</v>
      </c>
      <c r="D547" s="4" t="s">
        <v>206</v>
      </c>
      <c r="E547" s="4">
        <v>110</v>
      </c>
      <c r="F547" s="4">
        <v>16.579999999999998</v>
      </c>
      <c r="G547" s="4">
        <v>7.5</v>
      </c>
      <c r="H547" s="4">
        <v>11.93</v>
      </c>
      <c r="I547" s="4">
        <v>199</v>
      </c>
    </row>
    <row r="548" spans="2:9">
      <c r="B548" s="4"/>
      <c r="C548" s="4">
        <v>38</v>
      </c>
      <c r="D548" s="4" t="s">
        <v>73</v>
      </c>
      <c r="E548" s="4">
        <v>130</v>
      </c>
      <c r="F548" s="4">
        <v>4.5</v>
      </c>
      <c r="G548" s="4">
        <v>4</v>
      </c>
      <c r="H548" s="4">
        <v>27.9</v>
      </c>
      <c r="I548" s="4">
        <v>161.69999999999999</v>
      </c>
    </row>
    <row r="549" spans="2:9">
      <c r="B549" s="4"/>
      <c r="C549" s="4">
        <v>23</v>
      </c>
      <c r="D549" s="4" t="s">
        <v>17</v>
      </c>
      <c r="E549" s="4">
        <v>180</v>
      </c>
      <c r="F549" s="4">
        <v>0.21</v>
      </c>
      <c r="G549" s="4">
        <v>0.02</v>
      </c>
      <c r="H549" s="4">
        <v>15.66</v>
      </c>
      <c r="I549" s="4">
        <v>68</v>
      </c>
    </row>
    <row r="550" spans="2:9">
      <c r="B550" s="4"/>
      <c r="C550" s="4" t="s">
        <v>18</v>
      </c>
      <c r="D550" s="4" t="s">
        <v>20</v>
      </c>
      <c r="E550" s="4">
        <v>25</v>
      </c>
      <c r="F550" s="4">
        <v>1.1200000000000001</v>
      </c>
      <c r="G550" s="4">
        <v>0.22</v>
      </c>
      <c r="H550" s="4">
        <v>7.5</v>
      </c>
      <c r="I550" s="4">
        <v>32.799999999999997</v>
      </c>
    </row>
    <row r="551" spans="2:9">
      <c r="B551" s="4"/>
      <c r="C551" s="4" t="s">
        <v>18</v>
      </c>
      <c r="D551" s="4" t="s">
        <v>19</v>
      </c>
      <c r="E551" s="4">
        <v>25</v>
      </c>
      <c r="F551" s="4">
        <v>1.4</v>
      </c>
      <c r="G551" s="4">
        <v>0.2</v>
      </c>
      <c r="H551" s="4">
        <v>12.15</v>
      </c>
      <c r="I551" s="4">
        <v>54.5</v>
      </c>
    </row>
    <row r="552" spans="2:9">
      <c r="B552" s="48" t="s">
        <v>21</v>
      </c>
      <c r="C552" s="49"/>
      <c r="D552" s="49"/>
      <c r="E552" s="50"/>
      <c r="F552" s="9">
        <f>F545+F546+F547+F548+F549+F550+F551</f>
        <v>28.639999999999997</v>
      </c>
      <c r="G552" s="9">
        <f t="shared" ref="G552:I552" si="56">G545+G546+G547+G548+G549+G550+G551</f>
        <v>19.509999999999998</v>
      </c>
      <c r="H552" s="9">
        <f t="shared" si="56"/>
        <v>90.45</v>
      </c>
      <c r="I552" s="9">
        <f t="shared" si="56"/>
        <v>676.1099999999999</v>
      </c>
    </row>
    <row r="553" spans="2:9" ht="30">
      <c r="B553" s="4" t="s">
        <v>22</v>
      </c>
      <c r="C553" s="4">
        <v>110</v>
      </c>
      <c r="D553" s="4" t="s">
        <v>137</v>
      </c>
      <c r="E553" s="4" t="s">
        <v>138</v>
      </c>
      <c r="F553" s="4">
        <v>10</v>
      </c>
      <c r="G553" s="4">
        <v>12.3</v>
      </c>
      <c r="H553" s="4">
        <v>2.6</v>
      </c>
      <c r="I553" s="4">
        <v>161.1</v>
      </c>
    </row>
    <row r="554" spans="2:9">
      <c r="B554" s="4"/>
      <c r="C554" s="4">
        <v>111</v>
      </c>
      <c r="D554" s="4" t="s">
        <v>139</v>
      </c>
      <c r="E554" s="4">
        <v>130</v>
      </c>
      <c r="F554" s="4">
        <v>2.5</v>
      </c>
      <c r="G554" s="4">
        <v>5.76</v>
      </c>
      <c r="H554" s="4">
        <v>17.46</v>
      </c>
      <c r="I554" s="4">
        <v>140.37</v>
      </c>
    </row>
    <row r="555" spans="2:9">
      <c r="B555" s="4"/>
      <c r="C555" s="4">
        <v>55</v>
      </c>
      <c r="D555" s="4" t="s">
        <v>38</v>
      </c>
      <c r="E555" s="41">
        <v>200</v>
      </c>
      <c r="F555" s="41">
        <v>0</v>
      </c>
      <c r="G555" s="41">
        <v>0</v>
      </c>
      <c r="H555" s="41">
        <v>11.98</v>
      </c>
      <c r="I555" s="41">
        <v>48</v>
      </c>
    </row>
    <row r="556" spans="2:9">
      <c r="B556" s="4"/>
      <c r="C556" s="4" t="s">
        <v>18</v>
      </c>
      <c r="D556" s="4" t="s">
        <v>20</v>
      </c>
      <c r="E556" s="4">
        <v>25</v>
      </c>
      <c r="F556" s="4">
        <v>1.1200000000000001</v>
      </c>
      <c r="G556" s="4">
        <v>0.22</v>
      </c>
      <c r="H556" s="4">
        <v>7.5</v>
      </c>
      <c r="I556" s="4">
        <v>32.799999999999997</v>
      </c>
    </row>
    <row r="557" spans="2:9">
      <c r="B557" s="4"/>
      <c r="C557" s="4" t="s">
        <v>18</v>
      </c>
      <c r="D557" s="4" t="s">
        <v>19</v>
      </c>
      <c r="E557" s="4">
        <v>25</v>
      </c>
      <c r="F557" s="4">
        <v>1.4</v>
      </c>
      <c r="G557" s="4">
        <v>0.2</v>
      </c>
      <c r="H557" s="4">
        <v>12.15</v>
      </c>
      <c r="I557" s="4">
        <v>54.5</v>
      </c>
    </row>
    <row r="558" spans="2:9">
      <c r="B558" s="4"/>
      <c r="C558" s="4">
        <v>13</v>
      </c>
      <c r="D558" s="4" t="s">
        <v>151</v>
      </c>
      <c r="E558" s="4">
        <v>100</v>
      </c>
      <c r="F558" s="4">
        <v>1.36</v>
      </c>
      <c r="G558" s="4">
        <v>0.46</v>
      </c>
      <c r="H558" s="4">
        <v>18.899999999999999</v>
      </c>
      <c r="I558" s="4">
        <v>86.4</v>
      </c>
    </row>
    <row r="559" spans="2:9" ht="18" customHeight="1">
      <c r="B559" s="48" t="s">
        <v>26</v>
      </c>
      <c r="C559" s="49"/>
      <c r="D559" s="49"/>
      <c r="E559" s="50"/>
      <c r="F559" s="9">
        <f>F553+F554+F555+F556+F557+F558</f>
        <v>16.380000000000003</v>
      </c>
      <c r="G559" s="9">
        <f t="shared" ref="G559:I559" si="57">G553+G554+G555+G556+G557+G558</f>
        <v>18.940000000000001</v>
      </c>
      <c r="H559" s="9">
        <f t="shared" si="57"/>
        <v>70.59</v>
      </c>
      <c r="I559" s="9">
        <f t="shared" si="57"/>
        <v>523.17000000000007</v>
      </c>
    </row>
    <row r="560" spans="2:9" ht="15" customHeight="1">
      <c r="B560" s="48" t="s">
        <v>140</v>
      </c>
      <c r="C560" s="49"/>
      <c r="D560" s="49"/>
      <c r="E560" s="50"/>
      <c r="F560" s="9">
        <f>F541+F544+F552+F559</f>
        <v>61.72</v>
      </c>
      <c r="G560" s="9">
        <f t="shared" ref="G560:I560" si="58">G541+G544+G552+G559</f>
        <v>55.269999999999996</v>
      </c>
      <c r="H560" s="9">
        <f t="shared" si="58"/>
        <v>245.08</v>
      </c>
      <c r="I560" s="9">
        <f t="shared" si="58"/>
        <v>1756.4</v>
      </c>
    </row>
  </sheetData>
  <autoFilter ref="C2:C560"/>
  <mergeCells count="315">
    <mergeCell ref="B216:E216"/>
    <mergeCell ref="B189:E189"/>
    <mergeCell ref="B560:E560"/>
    <mergeCell ref="B559:E559"/>
    <mergeCell ref="B552:E552"/>
    <mergeCell ref="B544:E544"/>
    <mergeCell ref="B535:I535"/>
    <mergeCell ref="B532:E532"/>
    <mergeCell ref="B531:E531"/>
    <mergeCell ref="B499:E499"/>
    <mergeCell ref="B476:E476"/>
    <mergeCell ref="B542:B543"/>
    <mergeCell ref="B536:B537"/>
    <mergeCell ref="C536:C537"/>
    <mergeCell ref="D536:D537"/>
    <mergeCell ref="E536:E537"/>
    <mergeCell ref="F536:H536"/>
    <mergeCell ref="I536:I537"/>
    <mergeCell ref="B541:E541"/>
    <mergeCell ref="B538:B540"/>
    <mergeCell ref="B511:B513"/>
    <mergeCell ref="B514:E514"/>
    <mergeCell ref="B515:B516"/>
    <mergeCell ref="B517:E517"/>
    <mergeCell ref="B518:B524"/>
    <mergeCell ref="B525:E525"/>
    <mergeCell ref="B526:B530"/>
    <mergeCell ref="B492:B498"/>
    <mergeCell ref="B489:B490"/>
    <mergeCell ref="B484:B487"/>
    <mergeCell ref="B504:E504"/>
    <mergeCell ref="B505:E505"/>
    <mergeCell ref="B508:I508"/>
    <mergeCell ref="B509:B510"/>
    <mergeCell ref="C509:C510"/>
    <mergeCell ref="D509:D510"/>
    <mergeCell ref="E509:E510"/>
    <mergeCell ref="F509:H509"/>
    <mergeCell ref="I509:I510"/>
    <mergeCell ref="B481:I481"/>
    <mergeCell ref="B482:B483"/>
    <mergeCell ref="C482:C483"/>
    <mergeCell ref="D482:D483"/>
    <mergeCell ref="E482:E483"/>
    <mergeCell ref="F482:H482"/>
    <mergeCell ref="I482:I483"/>
    <mergeCell ref="B488:E488"/>
    <mergeCell ref="B491:E491"/>
    <mergeCell ref="B279:E279"/>
    <mergeCell ref="B280:E280"/>
    <mergeCell ref="B272:E272"/>
    <mergeCell ref="B265:B271"/>
    <mergeCell ref="B130:B135"/>
    <mergeCell ref="B146:B149"/>
    <mergeCell ref="B175:B177"/>
    <mergeCell ref="B207:B208"/>
    <mergeCell ref="B217:B221"/>
    <mergeCell ref="B261:E261"/>
    <mergeCell ref="B264:E264"/>
    <mergeCell ref="B258:B260"/>
    <mergeCell ref="B246:B249"/>
    <mergeCell ref="B239:B244"/>
    <mergeCell ref="B250:E250"/>
    <mergeCell ref="B251:E251"/>
    <mergeCell ref="B255:I255"/>
    <mergeCell ref="B256:B257"/>
    <mergeCell ref="C256:C257"/>
    <mergeCell ref="D256:D257"/>
    <mergeCell ref="E256:E257"/>
    <mergeCell ref="F256:H256"/>
    <mergeCell ref="I256:I257"/>
    <mergeCell ref="B231:B234"/>
    <mergeCell ref="B235:E235"/>
    <mergeCell ref="B236:B237"/>
    <mergeCell ref="B238:E238"/>
    <mergeCell ref="B245:E245"/>
    <mergeCell ref="B222:E222"/>
    <mergeCell ref="B223:E223"/>
    <mergeCell ref="B228:I228"/>
    <mergeCell ref="B229:B230"/>
    <mergeCell ref="C229:C230"/>
    <mergeCell ref="D229:D230"/>
    <mergeCell ref="E229:E230"/>
    <mergeCell ref="F229:H229"/>
    <mergeCell ref="I229:I230"/>
    <mergeCell ref="B203:B205"/>
    <mergeCell ref="B206:E206"/>
    <mergeCell ref="B209:E209"/>
    <mergeCell ref="B210:B215"/>
    <mergeCell ref="B195:E195"/>
    <mergeCell ref="B190:B194"/>
    <mergeCell ref="B196:E196"/>
    <mergeCell ref="B200:I200"/>
    <mergeCell ref="B201:B202"/>
    <mergeCell ref="C201:C202"/>
    <mergeCell ref="D201:D202"/>
    <mergeCell ref="E201:E202"/>
    <mergeCell ref="F201:H201"/>
    <mergeCell ref="I201:I202"/>
    <mergeCell ref="B178:E178"/>
    <mergeCell ref="B179:B180"/>
    <mergeCell ref="B181:E181"/>
    <mergeCell ref="B182:B188"/>
    <mergeCell ref="B172:I172"/>
    <mergeCell ref="B173:B174"/>
    <mergeCell ref="C173:C174"/>
    <mergeCell ref="D173:D174"/>
    <mergeCell ref="E173:E174"/>
    <mergeCell ref="F173:H173"/>
    <mergeCell ref="I173:I174"/>
    <mergeCell ref="B160:E160"/>
    <mergeCell ref="B167:E167"/>
    <mergeCell ref="B161:B166"/>
    <mergeCell ref="B168:E168"/>
    <mergeCell ref="B92:B93"/>
    <mergeCell ref="B119:B120"/>
    <mergeCell ref="B150:E150"/>
    <mergeCell ref="B151:B152"/>
    <mergeCell ref="B153:E153"/>
    <mergeCell ref="B143:I143"/>
    <mergeCell ref="B144:B145"/>
    <mergeCell ref="C144:C145"/>
    <mergeCell ref="D144:D145"/>
    <mergeCell ref="E144:E145"/>
    <mergeCell ref="F144:H144"/>
    <mergeCell ref="I144:I145"/>
    <mergeCell ref="I113:I114"/>
    <mergeCell ref="B94:E94"/>
    <mergeCell ref="B95:B101"/>
    <mergeCell ref="B102:E102"/>
    <mergeCell ref="B103:B106"/>
    <mergeCell ref="B107:E107"/>
    <mergeCell ref="B91:E91"/>
    <mergeCell ref="B86:B87"/>
    <mergeCell ref="C86:C87"/>
    <mergeCell ref="D86:D87"/>
    <mergeCell ref="E86:E87"/>
    <mergeCell ref="F86:H86"/>
    <mergeCell ref="B88:B90"/>
    <mergeCell ref="B85:I85"/>
    <mergeCell ref="B154:B159"/>
    <mergeCell ref="B115:B117"/>
    <mergeCell ref="B38:B39"/>
    <mergeCell ref="B34:B36"/>
    <mergeCell ref="B37:E37"/>
    <mergeCell ref="B41:B48"/>
    <mergeCell ref="B49:E49"/>
    <mergeCell ref="B31:I31"/>
    <mergeCell ref="F32:H32"/>
    <mergeCell ref="B32:B33"/>
    <mergeCell ref="I86:I87"/>
    <mergeCell ref="B82:E82"/>
    <mergeCell ref="B65:E65"/>
    <mergeCell ref="B76:E76"/>
    <mergeCell ref="B68:E68"/>
    <mergeCell ref="B69:B75"/>
    <mergeCell ref="B59:B60"/>
    <mergeCell ref="C59:C60"/>
    <mergeCell ref="D59:D60"/>
    <mergeCell ref="E59:E60"/>
    <mergeCell ref="C32:C33"/>
    <mergeCell ref="D32:D33"/>
    <mergeCell ref="E32:E33"/>
    <mergeCell ref="I32:I33"/>
    <mergeCell ref="B56:E56"/>
    <mergeCell ref="B2:I2"/>
    <mergeCell ref="F3:H3"/>
    <mergeCell ref="B5:B8"/>
    <mergeCell ref="B9:E9"/>
    <mergeCell ref="B12:E12"/>
    <mergeCell ref="I3:I4"/>
    <mergeCell ref="B10:B11"/>
    <mergeCell ref="B20:B26"/>
    <mergeCell ref="B27:E27"/>
    <mergeCell ref="B3:B4"/>
    <mergeCell ref="C3:C4"/>
    <mergeCell ref="D3:D4"/>
    <mergeCell ref="E3:E4"/>
    <mergeCell ref="B19:E19"/>
    <mergeCell ref="B13:B18"/>
    <mergeCell ref="B28:E28"/>
    <mergeCell ref="B40:E40"/>
    <mergeCell ref="B137:E137"/>
    <mergeCell ref="B118:E118"/>
    <mergeCell ref="B121:E121"/>
    <mergeCell ref="B129:E129"/>
    <mergeCell ref="B122:B128"/>
    <mergeCell ref="B136:E136"/>
    <mergeCell ref="B108:E108"/>
    <mergeCell ref="B112:I112"/>
    <mergeCell ref="B113:B114"/>
    <mergeCell ref="C113:C114"/>
    <mergeCell ref="D113:D114"/>
    <mergeCell ref="E113:E114"/>
    <mergeCell ref="F113:H113"/>
    <mergeCell ref="B50:B54"/>
    <mergeCell ref="I59:I60"/>
    <mergeCell ref="F59:H59"/>
    <mergeCell ref="B61:B64"/>
    <mergeCell ref="B66:B67"/>
    <mergeCell ref="B55:E55"/>
    <mergeCell ref="B58:I58"/>
    <mergeCell ref="B81:E81"/>
    <mergeCell ref="B77:B80"/>
    <mergeCell ref="B284:I284"/>
    <mergeCell ref="B285:B286"/>
    <mergeCell ref="C285:C286"/>
    <mergeCell ref="D285:D286"/>
    <mergeCell ref="E285:E286"/>
    <mergeCell ref="F285:H285"/>
    <mergeCell ref="I285:I286"/>
    <mergeCell ref="B290:E290"/>
    <mergeCell ref="B287:B289"/>
    <mergeCell ref="B291:B292"/>
    <mergeCell ref="B293:E293"/>
    <mergeCell ref="B294:B300"/>
    <mergeCell ref="B301:E301"/>
    <mergeCell ref="B306:E306"/>
    <mergeCell ref="B307:E307"/>
    <mergeCell ref="B313:I313"/>
    <mergeCell ref="B314:B315"/>
    <mergeCell ref="C314:C315"/>
    <mergeCell ref="D314:D315"/>
    <mergeCell ref="E314:E315"/>
    <mergeCell ref="F314:H314"/>
    <mergeCell ref="I314:I315"/>
    <mergeCell ref="B320:E320"/>
    <mergeCell ref="B321:B322"/>
    <mergeCell ref="B316:B319"/>
    <mergeCell ref="B323:E323"/>
    <mergeCell ref="B332:E332"/>
    <mergeCell ref="B339:E339"/>
    <mergeCell ref="B340:E340"/>
    <mergeCell ref="B344:I344"/>
    <mergeCell ref="B345:B346"/>
    <mergeCell ref="C345:C346"/>
    <mergeCell ref="D345:D346"/>
    <mergeCell ref="E345:E346"/>
    <mergeCell ref="F345:H345"/>
    <mergeCell ref="I345:I346"/>
    <mergeCell ref="B350:E350"/>
    <mergeCell ref="B347:B349"/>
    <mergeCell ref="B351:B352"/>
    <mergeCell ref="B353:E353"/>
    <mergeCell ref="B360:E360"/>
    <mergeCell ref="B361:B364"/>
    <mergeCell ref="B365:E365"/>
    <mergeCell ref="B366:E366"/>
    <mergeCell ref="B371:I371"/>
    <mergeCell ref="B354:B359"/>
    <mergeCell ref="B372:B373"/>
    <mergeCell ref="C372:C373"/>
    <mergeCell ref="D372:D373"/>
    <mergeCell ref="E372:E373"/>
    <mergeCell ref="F372:H372"/>
    <mergeCell ref="I372:I373"/>
    <mergeCell ref="B377:E377"/>
    <mergeCell ref="B378:B379"/>
    <mergeCell ref="B374:B376"/>
    <mergeCell ref="B380:E380"/>
    <mergeCell ref="B387:E387"/>
    <mergeCell ref="B392:E392"/>
    <mergeCell ref="B393:E393"/>
    <mergeCell ref="B398:I398"/>
    <mergeCell ref="B399:B400"/>
    <mergeCell ref="C399:C400"/>
    <mergeCell ref="D399:D400"/>
    <mergeCell ref="E399:E400"/>
    <mergeCell ref="F399:H399"/>
    <mergeCell ref="I399:I400"/>
    <mergeCell ref="B388:B391"/>
    <mergeCell ref="B381:B386"/>
    <mergeCell ref="B401:B404"/>
    <mergeCell ref="B405:E405"/>
    <mergeCell ref="B408:E408"/>
    <mergeCell ref="B406:B407"/>
    <mergeCell ref="B409:B415"/>
    <mergeCell ref="B416:E416"/>
    <mergeCell ref="B417:B420"/>
    <mergeCell ref="B421:E421"/>
    <mergeCell ref="B422:E422"/>
    <mergeCell ref="B477:E477"/>
    <mergeCell ref="B455:B456"/>
    <mergeCell ref="C455:C456"/>
    <mergeCell ref="D455:D456"/>
    <mergeCell ref="E455:E456"/>
    <mergeCell ref="F455:H455"/>
    <mergeCell ref="I455:I456"/>
    <mergeCell ref="B460:E460"/>
    <mergeCell ref="B461:B462"/>
    <mergeCell ref="B457:B459"/>
    <mergeCell ref="B273:B278"/>
    <mergeCell ref="B324:B331"/>
    <mergeCell ref="B333:B338"/>
    <mergeCell ref="B471:B475"/>
    <mergeCell ref="B446:B449"/>
    <mergeCell ref="B463:E463"/>
    <mergeCell ref="B470:E470"/>
    <mergeCell ref="B464:B469"/>
    <mergeCell ref="B435:B436"/>
    <mergeCell ref="B437:E437"/>
    <mergeCell ref="B445:E445"/>
    <mergeCell ref="B438:B444"/>
    <mergeCell ref="B450:E450"/>
    <mergeCell ref="B451:E451"/>
    <mergeCell ref="B454:I454"/>
    <mergeCell ref="B428:I428"/>
    <mergeCell ref="B429:B430"/>
    <mergeCell ref="C429:C430"/>
    <mergeCell ref="D429:D430"/>
    <mergeCell ref="E429:E430"/>
    <mergeCell ref="F429:H429"/>
    <mergeCell ref="I429:I430"/>
    <mergeCell ref="B431:B433"/>
    <mergeCell ref="B434:E43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6"/>
  <sheetViews>
    <sheetView workbookViewId="0">
      <selection activeCell="B22" sqref="B22"/>
    </sheetView>
  </sheetViews>
  <sheetFormatPr defaultRowHeight="15"/>
  <cols>
    <col min="3" max="3" width="31.42578125" customWidth="1"/>
    <col min="7" max="7" width="10.140625" customWidth="1"/>
  </cols>
  <sheetData>
    <row r="2" spans="1:8">
      <c r="A2" s="72" t="s">
        <v>130</v>
      </c>
      <c r="B2" s="73"/>
      <c r="C2" s="73"/>
      <c r="D2" s="73"/>
      <c r="E2" s="73"/>
      <c r="F2" s="73"/>
      <c r="G2" s="73"/>
      <c r="H2" s="74"/>
    </row>
    <row r="3" spans="1:8" ht="43.5" customHeight="1">
      <c r="A3" s="75" t="s">
        <v>1</v>
      </c>
      <c r="B3" s="75" t="s">
        <v>2</v>
      </c>
      <c r="C3" s="75" t="s">
        <v>40</v>
      </c>
      <c r="D3" s="75" t="s">
        <v>41</v>
      </c>
      <c r="E3" s="72" t="s">
        <v>5</v>
      </c>
      <c r="F3" s="73"/>
      <c r="G3" s="74"/>
      <c r="H3" s="7" t="s">
        <v>8</v>
      </c>
    </row>
    <row r="4" spans="1:8" ht="18" customHeight="1">
      <c r="A4" s="76"/>
      <c r="B4" s="76"/>
      <c r="C4" s="76"/>
      <c r="D4" s="76"/>
      <c r="E4" s="7" t="s">
        <v>29</v>
      </c>
      <c r="F4" s="7" t="s">
        <v>30</v>
      </c>
      <c r="G4" s="7" t="s">
        <v>31</v>
      </c>
      <c r="H4" s="7"/>
    </row>
    <row r="5" spans="1:8" ht="30" customHeight="1">
      <c r="A5" s="75" t="s">
        <v>6</v>
      </c>
      <c r="B5" s="7">
        <v>56</v>
      </c>
      <c r="C5" s="7" t="s">
        <v>212</v>
      </c>
      <c r="D5" s="7">
        <v>200</v>
      </c>
      <c r="E5" s="7">
        <v>6.22</v>
      </c>
      <c r="F5" s="7">
        <v>7.14</v>
      </c>
      <c r="G5" s="7">
        <v>25.94</v>
      </c>
      <c r="H5" s="7">
        <v>191</v>
      </c>
    </row>
    <row r="6" spans="1:8">
      <c r="A6" s="77"/>
      <c r="B6" s="7">
        <v>2</v>
      </c>
      <c r="C6" s="7" t="s">
        <v>7</v>
      </c>
      <c r="D6" s="7" t="s">
        <v>211</v>
      </c>
      <c r="E6" s="7">
        <v>4.5</v>
      </c>
      <c r="F6" s="7">
        <v>6.92</v>
      </c>
      <c r="G6" s="7">
        <v>24.66</v>
      </c>
      <c r="H6" s="7">
        <v>178.92</v>
      </c>
    </row>
    <row r="7" spans="1:8">
      <c r="A7" s="76"/>
      <c r="B7" s="7">
        <v>3</v>
      </c>
      <c r="C7" s="7" t="s">
        <v>131</v>
      </c>
      <c r="D7" s="7">
        <v>180</v>
      </c>
      <c r="E7" s="7">
        <v>2.5</v>
      </c>
      <c r="F7" s="7">
        <v>3.5</v>
      </c>
      <c r="G7" s="7">
        <v>17.010000000000002</v>
      </c>
      <c r="H7" s="7">
        <v>109.54</v>
      </c>
    </row>
    <row r="8" spans="1:8" ht="17.25" customHeight="1">
      <c r="A8" s="78" t="s">
        <v>9</v>
      </c>
      <c r="B8" s="79"/>
      <c r="C8" s="79"/>
      <c r="D8" s="80"/>
      <c r="E8" s="40">
        <v>13.219999999999999</v>
      </c>
      <c r="F8" s="40">
        <v>17.559999999999999</v>
      </c>
      <c r="G8" s="40">
        <v>67.61</v>
      </c>
      <c r="H8" s="40">
        <v>479.46</v>
      </c>
    </row>
    <row r="9" spans="1:8" ht="20.25" customHeight="1">
      <c r="A9" s="75" t="s">
        <v>10</v>
      </c>
      <c r="B9" s="7" t="s">
        <v>18</v>
      </c>
      <c r="C9" s="7" t="s">
        <v>67</v>
      </c>
      <c r="D9" s="7">
        <v>250</v>
      </c>
      <c r="E9" s="7">
        <v>0</v>
      </c>
      <c r="F9" s="7">
        <v>0</v>
      </c>
      <c r="G9" s="7">
        <v>0</v>
      </c>
      <c r="H9" s="7">
        <v>0</v>
      </c>
    </row>
    <row r="10" spans="1:8">
      <c r="A10" s="76"/>
      <c r="B10" s="7" t="s">
        <v>18</v>
      </c>
      <c r="C10" s="7" t="s">
        <v>48</v>
      </c>
      <c r="D10" s="7">
        <v>180</v>
      </c>
      <c r="E10" s="7">
        <v>0</v>
      </c>
      <c r="F10" s="7">
        <v>0</v>
      </c>
      <c r="G10" s="7">
        <v>17</v>
      </c>
      <c r="H10" s="7">
        <v>80</v>
      </c>
    </row>
    <row r="11" spans="1:8" ht="18" customHeight="1">
      <c r="A11" s="78" t="s">
        <v>12</v>
      </c>
      <c r="B11" s="79"/>
      <c r="C11" s="79"/>
      <c r="D11" s="80"/>
      <c r="E11" s="40">
        <v>0</v>
      </c>
      <c r="F11" s="40">
        <v>0</v>
      </c>
      <c r="G11" s="40">
        <v>17</v>
      </c>
      <c r="H11" s="40">
        <v>80</v>
      </c>
    </row>
    <row r="12" spans="1:8">
      <c r="A12" s="75" t="s">
        <v>13</v>
      </c>
      <c r="B12" s="7">
        <v>79</v>
      </c>
      <c r="C12" s="7" t="s">
        <v>121</v>
      </c>
      <c r="D12" s="7">
        <v>60</v>
      </c>
      <c r="E12" s="7">
        <v>0.7</v>
      </c>
      <c r="F12" s="7">
        <v>1.2</v>
      </c>
      <c r="G12" s="7">
        <v>4.3</v>
      </c>
      <c r="H12" s="7">
        <v>30.6</v>
      </c>
    </row>
    <row r="13" spans="1:8" ht="30">
      <c r="A13" s="77"/>
      <c r="B13" s="7">
        <v>60</v>
      </c>
      <c r="C13" s="7" t="s">
        <v>75</v>
      </c>
      <c r="D13" s="7" t="s">
        <v>76</v>
      </c>
      <c r="E13" s="7">
        <v>3.27</v>
      </c>
      <c r="F13" s="7">
        <v>4.09</v>
      </c>
      <c r="G13" s="7">
        <v>16.75</v>
      </c>
      <c r="H13" s="7">
        <v>110.11</v>
      </c>
    </row>
    <row r="14" spans="1:8">
      <c r="A14" s="77"/>
      <c r="B14" s="7">
        <v>20</v>
      </c>
      <c r="C14" s="7" t="s">
        <v>132</v>
      </c>
      <c r="D14" s="7" t="s">
        <v>133</v>
      </c>
      <c r="E14" s="7">
        <v>12.64</v>
      </c>
      <c r="F14" s="7">
        <v>10.53</v>
      </c>
      <c r="G14" s="7">
        <v>12.9</v>
      </c>
      <c r="H14" s="7">
        <v>195.55</v>
      </c>
    </row>
    <row r="15" spans="1:8">
      <c r="A15" s="77"/>
      <c r="B15" s="7">
        <v>106</v>
      </c>
      <c r="C15" s="7" t="s">
        <v>57</v>
      </c>
      <c r="D15" s="7">
        <v>130</v>
      </c>
      <c r="E15" s="7">
        <v>3.61</v>
      </c>
      <c r="F15" s="7">
        <v>4.68</v>
      </c>
      <c r="G15" s="7">
        <v>23.7</v>
      </c>
      <c r="H15" s="7">
        <v>20.32</v>
      </c>
    </row>
    <row r="16" spans="1:8" ht="27" customHeight="1">
      <c r="A16" s="77"/>
      <c r="B16" s="7">
        <v>31</v>
      </c>
      <c r="C16" s="7" t="s">
        <v>55</v>
      </c>
      <c r="D16" s="7">
        <v>180</v>
      </c>
      <c r="E16" s="7">
        <v>0.24</v>
      </c>
      <c r="F16" s="7">
        <v>0</v>
      </c>
      <c r="G16" s="7">
        <v>38.76</v>
      </c>
      <c r="H16" s="7">
        <v>150.36000000000001</v>
      </c>
    </row>
    <row r="17" spans="1:8">
      <c r="A17" s="77"/>
      <c r="B17" s="7" t="s">
        <v>18</v>
      </c>
      <c r="C17" s="7" t="s">
        <v>20</v>
      </c>
      <c r="D17" s="7">
        <v>50</v>
      </c>
      <c r="E17" s="7">
        <v>2.2400000000000002</v>
      </c>
      <c r="F17" s="7">
        <v>0.44</v>
      </c>
      <c r="G17" s="7">
        <v>15</v>
      </c>
      <c r="H17" s="7">
        <v>65.599999999999994</v>
      </c>
    </row>
    <row r="18" spans="1:8">
      <c r="A18" s="76"/>
      <c r="B18" s="7" t="s">
        <v>18</v>
      </c>
      <c r="C18" s="7" t="s">
        <v>19</v>
      </c>
      <c r="D18" s="7">
        <v>50</v>
      </c>
      <c r="E18" s="7">
        <v>2.8</v>
      </c>
      <c r="F18" s="7">
        <v>0.4</v>
      </c>
      <c r="G18" s="7">
        <v>24.3</v>
      </c>
      <c r="H18" s="7">
        <v>109</v>
      </c>
    </row>
    <row r="19" spans="1:8" ht="22.5" customHeight="1">
      <c r="A19" s="78" t="s">
        <v>21</v>
      </c>
      <c r="B19" s="79"/>
      <c r="C19" s="79"/>
      <c r="D19" s="80"/>
      <c r="E19" s="40">
        <v>25.499999999999996</v>
      </c>
      <c r="F19" s="40">
        <v>21.34</v>
      </c>
      <c r="G19" s="40">
        <v>135.71</v>
      </c>
      <c r="H19" s="40">
        <v>681.54</v>
      </c>
    </row>
    <row r="20" spans="1:8" ht="21" customHeight="1">
      <c r="A20" s="75" t="s">
        <v>22</v>
      </c>
      <c r="B20" s="7">
        <v>9</v>
      </c>
      <c r="C20" s="7" t="s">
        <v>77</v>
      </c>
      <c r="D20" s="7">
        <v>60</v>
      </c>
      <c r="E20" s="7">
        <v>2.5</v>
      </c>
      <c r="F20" s="7">
        <v>0.08</v>
      </c>
      <c r="G20" s="7">
        <v>4.17</v>
      </c>
      <c r="H20" s="7">
        <v>27.5</v>
      </c>
    </row>
    <row r="21" spans="1:8">
      <c r="A21" s="77"/>
      <c r="B21" s="7">
        <v>62</v>
      </c>
      <c r="C21" s="7" t="s">
        <v>79</v>
      </c>
      <c r="D21" s="7">
        <v>90</v>
      </c>
      <c r="E21" s="7">
        <v>6.24</v>
      </c>
      <c r="F21" s="7">
        <v>7.67</v>
      </c>
      <c r="G21" s="7">
        <v>2.67</v>
      </c>
      <c r="H21" s="7">
        <v>103</v>
      </c>
    </row>
    <row r="22" spans="1:8" ht="19.5" customHeight="1">
      <c r="A22" s="77"/>
      <c r="B22" s="7">
        <v>100</v>
      </c>
      <c r="C22" s="7" t="s">
        <v>244</v>
      </c>
      <c r="D22" s="7" t="s">
        <v>241</v>
      </c>
      <c r="E22" s="7">
        <v>21.8</v>
      </c>
      <c r="F22" s="7">
        <v>22.36</v>
      </c>
      <c r="G22" s="7">
        <v>49</v>
      </c>
      <c r="H22" s="7">
        <v>499.83</v>
      </c>
    </row>
    <row r="23" spans="1:8">
      <c r="A23" s="77"/>
      <c r="B23" s="7">
        <v>55</v>
      </c>
      <c r="C23" s="7" t="s">
        <v>38</v>
      </c>
      <c r="D23" s="7">
        <v>180</v>
      </c>
      <c r="E23" s="7">
        <v>0.04</v>
      </c>
      <c r="F23" s="7">
        <v>0</v>
      </c>
      <c r="G23" s="7">
        <v>12.13</v>
      </c>
      <c r="H23" s="7">
        <v>50</v>
      </c>
    </row>
    <row r="24" spans="1:8">
      <c r="A24" s="76"/>
      <c r="B24" s="7">
        <v>13</v>
      </c>
      <c r="C24" s="7" t="s">
        <v>151</v>
      </c>
      <c r="D24" s="7">
        <v>100</v>
      </c>
      <c r="E24" s="7">
        <v>1.36</v>
      </c>
      <c r="F24" s="7">
        <v>0.46</v>
      </c>
      <c r="G24" s="7">
        <v>18.899999999999999</v>
      </c>
      <c r="H24" s="7">
        <v>86.4</v>
      </c>
    </row>
    <row r="25" spans="1:8" ht="18" customHeight="1">
      <c r="A25" s="78" t="s">
        <v>26</v>
      </c>
      <c r="B25" s="79"/>
      <c r="C25" s="79"/>
      <c r="D25" s="80"/>
      <c r="E25" s="40">
        <f>E20+E21+E22+E23+E24</f>
        <v>31.939999999999998</v>
      </c>
      <c r="F25" s="40">
        <f t="shared" ref="F25:G25" si="0">F20+F21+F22+F23+F24</f>
        <v>30.57</v>
      </c>
      <c r="G25" s="40">
        <f t="shared" si="0"/>
        <v>86.87</v>
      </c>
      <c r="H25" s="40">
        <f>H20+H21+H22+H23+H24</f>
        <v>766.7299999999999</v>
      </c>
    </row>
    <row r="26" spans="1:8" ht="15.75" customHeight="1">
      <c r="A26" s="78" t="s">
        <v>134</v>
      </c>
      <c r="B26" s="79"/>
      <c r="C26" s="79"/>
      <c r="D26" s="80"/>
      <c r="E26" s="40">
        <f>E8+E11+E19+E25</f>
        <v>70.66</v>
      </c>
      <c r="F26" s="40">
        <f t="shared" ref="F26:H26" si="1">F8+F11+F19+F25</f>
        <v>69.47</v>
      </c>
      <c r="G26" s="40">
        <f t="shared" si="1"/>
        <v>307.19</v>
      </c>
      <c r="H26" s="40">
        <f t="shared" si="1"/>
        <v>2007.73</v>
      </c>
    </row>
  </sheetData>
  <mergeCells count="15">
    <mergeCell ref="A20:A24"/>
    <mergeCell ref="A25:D25"/>
    <mergeCell ref="A26:D26"/>
    <mergeCell ref="A5:A7"/>
    <mergeCell ref="A8:D8"/>
    <mergeCell ref="A9:A10"/>
    <mergeCell ref="A11:D11"/>
    <mergeCell ref="A12:A18"/>
    <mergeCell ref="A19:D19"/>
    <mergeCell ref="A2:H2"/>
    <mergeCell ref="E3:G3"/>
    <mergeCell ref="A3:A4"/>
    <mergeCell ref="B3:B4"/>
    <mergeCell ref="C3:C4"/>
    <mergeCell ref="D3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</vt:lpstr>
      <vt:lpstr>19 день с сырниками для 1-3 лет</vt:lpstr>
      <vt:lpstr>3-7</vt:lpstr>
      <vt:lpstr>19 день с сырниками для 3-7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lastPrinted>2022-05-27T04:05:19Z</cp:lastPrinted>
  <dcterms:created xsi:type="dcterms:W3CDTF">2021-04-13T08:19:36Z</dcterms:created>
  <dcterms:modified xsi:type="dcterms:W3CDTF">2023-10-17T06:43:03Z</dcterms:modified>
</cp:coreProperties>
</file>